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570" windowHeight="10995"/>
  </bookViews>
  <sheets>
    <sheet name="Inverasdal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4" i="1" l="1"/>
  <c r="K12" i="1"/>
  <c r="C7" i="1"/>
  <c r="C13" i="1" s="1"/>
  <c r="C8" i="1"/>
  <c r="D13" i="1"/>
  <c r="C25" i="1"/>
  <c r="D25" i="1"/>
  <c r="C27" i="1"/>
  <c r="C31" i="1"/>
  <c r="D31" i="1"/>
  <c r="C37" i="1"/>
  <c r="C44" i="1" s="1"/>
  <c r="D37" i="1"/>
  <c r="D44" i="1" s="1"/>
  <c r="E43" i="1" l="1"/>
  <c r="E42" i="1"/>
  <c r="E41" i="1"/>
  <c r="E40" i="1"/>
  <c r="E39" i="1"/>
  <c r="E38" i="1"/>
  <c r="E36" i="1"/>
  <c r="E35" i="1"/>
  <c r="E33" i="1"/>
  <c r="E32" i="1"/>
  <c r="E30" i="1"/>
  <c r="E29" i="1"/>
  <c r="E28" i="1"/>
  <c r="E26" i="1"/>
  <c r="E24" i="1"/>
  <c r="E23" i="1"/>
  <c r="E22" i="1"/>
  <c r="E21" i="1"/>
  <c r="E20" i="1"/>
  <c r="E19" i="1"/>
  <c r="E15" i="1"/>
  <c r="E14" i="1"/>
  <c r="E12" i="1"/>
  <c r="E11" i="1"/>
  <c r="E10" i="1"/>
  <c r="E9" i="1"/>
  <c r="E8" i="1"/>
  <c r="E7" i="1" l="1"/>
  <c r="E31" i="1"/>
  <c r="D46" i="1"/>
  <c r="E13" i="1"/>
  <c r="E27" i="1"/>
  <c r="E34" i="1"/>
  <c r="E37" i="1" s="1"/>
  <c r="E17" i="1"/>
  <c r="E16" i="1"/>
  <c r="E18" i="1"/>
  <c r="E25" i="1"/>
  <c r="E44" i="1" l="1"/>
  <c r="E46" i="1" s="1"/>
  <c r="C46" i="1"/>
</calcChain>
</file>

<file path=xl/sharedStrings.xml><?xml version="1.0" encoding="utf-8"?>
<sst xmlns="http://schemas.openxmlformats.org/spreadsheetml/2006/main" count="121" uniqueCount="111">
  <si>
    <t>Financial Template</t>
  </si>
  <si>
    <t>Table 1</t>
  </si>
  <si>
    <t>Column 1</t>
  </si>
  <si>
    <t>Column 2</t>
  </si>
  <si>
    <t>Column 3</t>
  </si>
  <si>
    <t>Column 4</t>
  </si>
  <si>
    <t>Row 1</t>
  </si>
  <si>
    <t>Current revenue costs for school proposed for closure</t>
  </si>
  <si>
    <t>Row 2</t>
  </si>
  <si>
    <r>
      <rPr>
        <b/>
        <sz val="11"/>
        <color indexed="8"/>
        <rFont val="Calibri"/>
        <family val="2"/>
      </rPr>
      <t>Name of School</t>
    </r>
    <r>
      <rPr>
        <sz val="11"/>
        <color theme="1"/>
        <rFont val="Calibri"/>
        <family val="2"/>
        <scheme val="minor"/>
      </rPr>
      <t xml:space="preserve">
INVERASDALE PRIMARY SCHOOL</t>
    </r>
  </si>
  <si>
    <r>
      <rPr>
        <b/>
        <sz val="11"/>
        <color indexed="8"/>
        <rFont val="Calibri"/>
        <family val="2"/>
      </rPr>
      <t>Costs for full financial year (projected annual costs)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</si>
  <si>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Annual recurring savings </t>
    </r>
    <r>
      <rPr>
        <sz val="11"/>
        <color theme="1"/>
        <rFont val="Calibri"/>
        <family val="2"/>
        <scheme val="minor"/>
      </rPr>
      <t>(column 2 minus column 3)</t>
    </r>
  </si>
  <si>
    <t>Row 3</t>
  </si>
  <si>
    <t>School costs</t>
  </si>
  <si>
    <t>Row 4</t>
  </si>
  <si>
    <t>Row 5</t>
  </si>
  <si>
    <t>teaching staff</t>
  </si>
  <si>
    <t>Row 6</t>
  </si>
  <si>
    <t>support staff</t>
  </si>
  <si>
    <t>Row 7</t>
  </si>
  <si>
    <t>teaching staff training (CPD etc)</t>
  </si>
  <si>
    <t>Row 8</t>
  </si>
  <si>
    <t>support staff training</t>
  </si>
  <si>
    <t>Row 9</t>
  </si>
  <si>
    <t>Row 10</t>
  </si>
  <si>
    <t>Row 11</t>
  </si>
  <si>
    <t>Building costs:</t>
  </si>
  <si>
    <t>Row 12</t>
  </si>
  <si>
    <t>property insurance</t>
  </si>
  <si>
    <t>Row 13</t>
  </si>
  <si>
    <t>non domestic rates</t>
  </si>
  <si>
    <t>Row 14</t>
  </si>
  <si>
    <t>water &amp; sewerage charges</t>
  </si>
  <si>
    <t>Row 15</t>
  </si>
  <si>
    <t>energy costs</t>
  </si>
  <si>
    <t>Row 16</t>
  </si>
  <si>
    <t>cleaning (contract or inhouse)</t>
  </si>
  <si>
    <t>Row 17</t>
  </si>
  <si>
    <t>building repair &amp; maintenance</t>
  </si>
  <si>
    <t>Row 18</t>
  </si>
  <si>
    <t>grounds maintenance</t>
  </si>
  <si>
    <t>Row 19</t>
  </si>
  <si>
    <t>Row 20</t>
  </si>
  <si>
    <t>revenue costs arising from capital</t>
  </si>
  <si>
    <t>Row 21</t>
  </si>
  <si>
    <t>other</t>
  </si>
  <si>
    <t>Row 22</t>
  </si>
  <si>
    <t>Row 23</t>
  </si>
  <si>
    <t>School operational costs:</t>
  </si>
  <si>
    <t>Row 24</t>
  </si>
  <si>
    <t>learning materials</t>
  </si>
  <si>
    <t>Row 25</t>
  </si>
  <si>
    <t>catering (contract or inhouse)</t>
  </si>
  <si>
    <t>Row 26</t>
  </si>
  <si>
    <t>SQA costs</t>
  </si>
  <si>
    <t>Row 27</t>
  </si>
  <si>
    <t>other school operational costs (e.g. licences)</t>
  </si>
  <si>
    <t>Row 28</t>
  </si>
  <si>
    <t>Row 29</t>
  </si>
  <si>
    <t>Row 30</t>
  </si>
  <si>
    <t xml:space="preserve">home to school </t>
  </si>
  <si>
    <t>Row 31</t>
  </si>
  <si>
    <t>other pupil transport costs</t>
  </si>
  <si>
    <t>Row 32</t>
  </si>
  <si>
    <t xml:space="preserve">staff travel </t>
  </si>
  <si>
    <t>Row 33</t>
  </si>
  <si>
    <t>SCHOOL COSTS SUB-TOTAL</t>
  </si>
  <si>
    <t>Row 34</t>
  </si>
  <si>
    <t>Row 35</t>
  </si>
  <si>
    <t>Income:</t>
  </si>
  <si>
    <t>Row 36</t>
  </si>
  <si>
    <t>Sale of meals</t>
  </si>
  <si>
    <t>Row 37</t>
  </si>
  <si>
    <t>Lets</t>
  </si>
  <si>
    <t>Row 38</t>
  </si>
  <si>
    <t>External care provider</t>
  </si>
  <si>
    <t>Row 39</t>
  </si>
  <si>
    <t xml:space="preserve">Other  </t>
  </si>
  <si>
    <t>Row 40</t>
  </si>
  <si>
    <t>SCHOOL INCOME SUB-TOTAL</t>
  </si>
  <si>
    <t>Row 41</t>
  </si>
  <si>
    <t>Row 42</t>
  </si>
  <si>
    <t>TOTAL COSTS MINUS INCOME FOR SCHOOL</t>
  </si>
  <si>
    <t>Row 43</t>
  </si>
  <si>
    <t>Row 44</t>
  </si>
  <si>
    <t>UNIT COST PER PUPIL PER YEAR</t>
  </si>
  <si>
    <t xml:space="preserve">Employee costs </t>
  </si>
  <si>
    <t xml:space="preserve">Supply costs </t>
  </si>
  <si>
    <t>facilities management costs</t>
  </si>
  <si>
    <t xml:space="preserve">Transport costs: </t>
  </si>
  <si>
    <r>
      <t xml:space="preserve">Additional financial impact on receiving school </t>
    </r>
    <r>
      <rPr>
        <sz val="11"/>
        <color theme="1"/>
        <rFont val="Calibri"/>
        <family val="2"/>
        <scheme val="minor"/>
      </rPr>
      <t>[POOLEWE]</t>
    </r>
  </si>
  <si>
    <t>Column 5</t>
  </si>
  <si>
    <t>Column 6</t>
  </si>
  <si>
    <t>Column 7</t>
  </si>
  <si>
    <t>Table 2</t>
  </si>
  <si>
    <t>Capital costs</t>
  </si>
  <si>
    <t>School proposed for closure</t>
  </si>
  <si>
    <t>Receiving school</t>
  </si>
  <si>
    <t>Capital Life Cycle cost - note 7</t>
  </si>
  <si>
    <t>Third party contributions to capital costs</t>
  </si>
  <si>
    <t>Table 3</t>
  </si>
  <si>
    <t>Annual Property costs incurred (moth-balling) until disposal</t>
  </si>
  <si>
    <t>security costs</t>
  </si>
  <si>
    <t>TOTAL ANNUAL COST UNTIL DISPOSAL</t>
  </si>
  <si>
    <t>Table 4</t>
  </si>
  <si>
    <t>Non-recurring revenue costs</t>
  </si>
  <si>
    <t>TOTAL NON-RECURRING REVENUE COSTS</t>
  </si>
  <si>
    <t>Table 5</t>
  </si>
  <si>
    <r>
      <rPr>
        <b/>
        <sz val="11"/>
        <color indexed="8"/>
        <rFont val="Calibri"/>
        <family val="2"/>
      </rPr>
      <t>Impact on GAE</t>
    </r>
    <r>
      <rPr>
        <sz val="11"/>
        <color theme="1"/>
        <rFont val="Calibri"/>
        <family val="2"/>
        <scheme val="minor"/>
      </rPr>
      <t xml:space="preserve"> - note 5</t>
    </r>
  </si>
  <si>
    <t>GAE IMPACT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</si>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</sst>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4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2" fontId="0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5" fillId="0" borderId="4" xfId="0" applyFont="1" applyBorder="1"/>
    <xf numFmtId="2" fontId="0" fillId="2" borderId="4" xfId="0" applyNumberFormat="1" applyFill="1" applyBorder="1"/>
    <xf numFmtId="0" fontId="0" fillId="2" borderId="4" xfId="0" applyFill="1" applyBorder="1"/>
    <xf numFmtId="0" fontId="0" fillId="0" borderId="0" xfId="0" applyFill="1" applyBorder="1"/>
    <xf numFmtId="0" fontId="0" fillId="0" borderId="4" xfId="0" applyBorder="1"/>
    <xf numFmtId="2" fontId="0" fillId="0" borderId="4" xfId="0" applyNumberFormat="1" applyBorder="1"/>
    <xf numFmtId="0" fontId="1" fillId="0" borderId="4" xfId="0" applyFont="1" applyBorder="1"/>
    <xf numFmtId="0" fontId="1" fillId="0" borderId="1" xfId="0" applyFont="1" applyBorder="1" applyAlignment="1"/>
    <xf numFmtId="0" fontId="1" fillId="0" borderId="1" xfId="0" applyFont="1" applyFill="1" applyBorder="1" applyAlignment="1"/>
    <xf numFmtId="2" fontId="1" fillId="3" borderId="4" xfId="0" applyNumberFormat="1" applyFont="1" applyFill="1" applyBorder="1"/>
    <xf numFmtId="2" fontId="1" fillId="3" borderId="4" xfId="0" applyNumberFormat="1" applyFont="1" applyFill="1" applyBorder="1" applyAlignme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ill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1" fillId="0" borderId="0" xfId="0" applyFont="1" applyFill="1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2" fontId="0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2" fontId="0" fillId="2" borderId="4" xfId="0" applyNumberFormat="1" applyFill="1" applyBorder="1"/>
    <xf numFmtId="0" fontId="0" fillId="2" borderId="4" xfId="0" applyFill="1" applyBorder="1"/>
    <xf numFmtId="0" fontId="0" fillId="0" borderId="4" xfId="0" applyBorder="1"/>
    <xf numFmtId="2" fontId="0" fillId="0" borderId="4" xfId="0" applyNumberFormat="1" applyBorder="1"/>
    <xf numFmtId="2" fontId="1" fillId="3" borderId="4" xfId="0" applyNumberFormat="1" applyFont="1" applyFill="1" applyBorder="1"/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9" xfId="0" applyFont="1" applyBorder="1" applyAlignme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3" xfId="0" applyFont="1" applyFill="1" applyBorder="1" applyAlignment="1"/>
    <xf numFmtId="0" fontId="1" fillId="0" borderId="9" xfId="0" applyFont="1" applyFill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anj\AppData\Local\Microsoft\Windows\Temporary%20Internet%20Files\Content.Outlook\6YI3J6OD\Rural%20Education%20Financial%20Template%20final%20version%20Inverasd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asdale"/>
      <sheetName val="Sheet2"/>
      <sheetName val="Workings 1"/>
      <sheetName val="Budget Info from 06-07"/>
      <sheetName val="VLOOKUP"/>
    </sheetNames>
    <sheetDataSet>
      <sheetData sheetId="0"/>
      <sheetData sheetId="1"/>
      <sheetData sheetId="2">
        <row r="16">
          <cell r="D16">
            <v>50759</v>
          </cell>
          <cell r="E16">
            <v>4009.9610000000002</v>
          </cell>
          <cell r="F16">
            <v>7563.0909999999994</v>
          </cell>
        </row>
        <row r="19">
          <cell r="D19">
            <v>6940.4126315789472</v>
          </cell>
          <cell r="E19">
            <v>27.76165052631579</v>
          </cell>
          <cell r="F19">
            <v>1249.2742736842104</v>
          </cell>
        </row>
        <row r="23">
          <cell r="D23">
            <v>2768.9189189189174</v>
          </cell>
          <cell r="E23">
            <v>11.07567567567567</v>
          </cell>
          <cell r="F23">
            <v>498.40540540540513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B1" zoomScale="75" zoomScaleNormal="75" workbookViewId="0">
      <selection activeCell="C4" sqref="C4"/>
    </sheetView>
  </sheetViews>
  <sheetFormatPr defaultRowHeight="15" x14ac:dyDescent="0.25"/>
  <cols>
    <col min="1" max="1" width="11.7109375" customWidth="1"/>
    <col min="2" max="2" width="49.28515625" customWidth="1"/>
    <col min="3" max="3" width="16.85546875" style="2" customWidth="1"/>
    <col min="4" max="5" width="16.85546875" customWidth="1"/>
    <col min="6" max="6" width="11.5703125" style="3" customWidth="1"/>
    <col min="7" max="7" width="16.140625" customWidth="1"/>
    <col min="11" max="11" width="11.85546875" customWidth="1"/>
    <col min="12" max="12" width="13" customWidth="1"/>
    <col min="256" max="256" width="11.7109375" customWidth="1"/>
    <col min="257" max="257" width="49.28515625" customWidth="1"/>
    <col min="258" max="260" width="16.85546875" customWidth="1"/>
    <col min="261" max="261" width="11.5703125" customWidth="1"/>
    <col min="262" max="262" width="8" customWidth="1"/>
    <col min="512" max="512" width="11.7109375" customWidth="1"/>
    <col min="513" max="513" width="49.28515625" customWidth="1"/>
    <col min="514" max="516" width="16.85546875" customWidth="1"/>
    <col min="517" max="517" width="11.5703125" customWidth="1"/>
    <col min="518" max="518" width="8" customWidth="1"/>
    <col min="768" max="768" width="11.7109375" customWidth="1"/>
    <col min="769" max="769" width="49.28515625" customWidth="1"/>
    <col min="770" max="772" width="16.85546875" customWidth="1"/>
    <col min="773" max="773" width="11.5703125" customWidth="1"/>
    <col min="774" max="774" width="8" customWidth="1"/>
    <col min="1024" max="1024" width="11.7109375" customWidth="1"/>
    <col min="1025" max="1025" width="49.28515625" customWidth="1"/>
    <col min="1026" max="1028" width="16.85546875" customWidth="1"/>
    <col min="1029" max="1029" width="11.5703125" customWidth="1"/>
    <col min="1030" max="1030" width="8" customWidth="1"/>
    <col min="1280" max="1280" width="11.7109375" customWidth="1"/>
    <col min="1281" max="1281" width="49.28515625" customWidth="1"/>
    <col min="1282" max="1284" width="16.85546875" customWidth="1"/>
    <col min="1285" max="1285" width="11.5703125" customWidth="1"/>
    <col min="1286" max="1286" width="8" customWidth="1"/>
    <col min="1536" max="1536" width="11.7109375" customWidth="1"/>
    <col min="1537" max="1537" width="49.28515625" customWidth="1"/>
    <col min="1538" max="1540" width="16.85546875" customWidth="1"/>
    <col min="1541" max="1541" width="11.5703125" customWidth="1"/>
    <col min="1542" max="1542" width="8" customWidth="1"/>
    <col min="1792" max="1792" width="11.7109375" customWidth="1"/>
    <col min="1793" max="1793" width="49.28515625" customWidth="1"/>
    <col min="1794" max="1796" width="16.85546875" customWidth="1"/>
    <col min="1797" max="1797" width="11.5703125" customWidth="1"/>
    <col min="1798" max="1798" width="8" customWidth="1"/>
    <col min="2048" max="2048" width="11.7109375" customWidth="1"/>
    <col min="2049" max="2049" width="49.28515625" customWidth="1"/>
    <col min="2050" max="2052" width="16.85546875" customWidth="1"/>
    <col min="2053" max="2053" width="11.5703125" customWidth="1"/>
    <col min="2054" max="2054" width="8" customWidth="1"/>
    <col min="2304" max="2304" width="11.7109375" customWidth="1"/>
    <col min="2305" max="2305" width="49.28515625" customWidth="1"/>
    <col min="2306" max="2308" width="16.85546875" customWidth="1"/>
    <col min="2309" max="2309" width="11.5703125" customWidth="1"/>
    <col min="2310" max="2310" width="8" customWidth="1"/>
    <col min="2560" max="2560" width="11.7109375" customWidth="1"/>
    <col min="2561" max="2561" width="49.28515625" customWidth="1"/>
    <col min="2562" max="2564" width="16.85546875" customWidth="1"/>
    <col min="2565" max="2565" width="11.5703125" customWidth="1"/>
    <col min="2566" max="2566" width="8" customWidth="1"/>
    <col min="2816" max="2816" width="11.7109375" customWidth="1"/>
    <col min="2817" max="2817" width="49.28515625" customWidth="1"/>
    <col min="2818" max="2820" width="16.85546875" customWidth="1"/>
    <col min="2821" max="2821" width="11.5703125" customWidth="1"/>
    <col min="2822" max="2822" width="8" customWidth="1"/>
    <col min="3072" max="3072" width="11.7109375" customWidth="1"/>
    <col min="3073" max="3073" width="49.28515625" customWidth="1"/>
    <col min="3074" max="3076" width="16.85546875" customWidth="1"/>
    <col min="3077" max="3077" width="11.5703125" customWidth="1"/>
    <col min="3078" max="3078" width="8" customWidth="1"/>
    <col min="3328" max="3328" width="11.7109375" customWidth="1"/>
    <col min="3329" max="3329" width="49.28515625" customWidth="1"/>
    <col min="3330" max="3332" width="16.85546875" customWidth="1"/>
    <col min="3333" max="3333" width="11.5703125" customWidth="1"/>
    <col min="3334" max="3334" width="8" customWidth="1"/>
    <col min="3584" max="3584" width="11.7109375" customWidth="1"/>
    <col min="3585" max="3585" width="49.28515625" customWidth="1"/>
    <col min="3586" max="3588" width="16.85546875" customWidth="1"/>
    <col min="3589" max="3589" width="11.5703125" customWidth="1"/>
    <col min="3590" max="3590" width="8" customWidth="1"/>
    <col min="3840" max="3840" width="11.7109375" customWidth="1"/>
    <col min="3841" max="3841" width="49.28515625" customWidth="1"/>
    <col min="3842" max="3844" width="16.85546875" customWidth="1"/>
    <col min="3845" max="3845" width="11.5703125" customWidth="1"/>
    <col min="3846" max="3846" width="8" customWidth="1"/>
    <col min="4096" max="4096" width="11.7109375" customWidth="1"/>
    <col min="4097" max="4097" width="49.28515625" customWidth="1"/>
    <col min="4098" max="4100" width="16.85546875" customWidth="1"/>
    <col min="4101" max="4101" width="11.5703125" customWidth="1"/>
    <col min="4102" max="4102" width="8" customWidth="1"/>
    <col min="4352" max="4352" width="11.7109375" customWidth="1"/>
    <col min="4353" max="4353" width="49.28515625" customWidth="1"/>
    <col min="4354" max="4356" width="16.85546875" customWidth="1"/>
    <col min="4357" max="4357" width="11.5703125" customWidth="1"/>
    <col min="4358" max="4358" width="8" customWidth="1"/>
    <col min="4608" max="4608" width="11.7109375" customWidth="1"/>
    <col min="4609" max="4609" width="49.28515625" customWidth="1"/>
    <col min="4610" max="4612" width="16.85546875" customWidth="1"/>
    <col min="4613" max="4613" width="11.5703125" customWidth="1"/>
    <col min="4614" max="4614" width="8" customWidth="1"/>
    <col min="4864" max="4864" width="11.7109375" customWidth="1"/>
    <col min="4865" max="4865" width="49.28515625" customWidth="1"/>
    <col min="4866" max="4868" width="16.85546875" customWidth="1"/>
    <col min="4869" max="4869" width="11.5703125" customWidth="1"/>
    <col min="4870" max="4870" width="8" customWidth="1"/>
    <col min="5120" max="5120" width="11.7109375" customWidth="1"/>
    <col min="5121" max="5121" width="49.28515625" customWidth="1"/>
    <col min="5122" max="5124" width="16.85546875" customWidth="1"/>
    <col min="5125" max="5125" width="11.5703125" customWidth="1"/>
    <col min="5126" max="5126" width="8" customWidth="1"/>
    <col min="5376" max="5376" width="11.7109375" customWidth="1"/>
    <col min="5377" max="5377" width="49.28515625" customWidth="1"/>
    <col min="5378" max="5380" width="16.85546875" customWidth="1"/>
    <col min="5381" max="5381" width="11.5703125" customWidth="1"/>
    <col min="5382" max="5382" width="8" customWidth="1"/>
    <col min="5632" max="5632" width="11.7109375" customWidth="1"/>
    <col min="5633" max="5633" width="49.28515625" customWidth="1"/>
    <col min="5634" max="5636" width="16.85546875" customWidth="1"/>
    <col min="5637" max="5637" width="11.5703125" customWidth="1"/>
    <col min="5638" max="5638" width="8" customWidth="1"/>
    <col min="5888" max="5888" width="11.7109375" customWidth="1"/>
    <col min="5889" max="5889" width="49.28515625" customWidth="1"/>
    <col min="5890" max="5892" width="16.85546875" customWidth="1"/>
    <col min="5893" max="5893" width="11.5703125" customWidth="1"/>
    <col min="5894" max="5894" width="8" customWidth="1"/>
    <col min="6144" max="6144" width="11.7109375" customWidth="1"/>
    <col min="6145" max="6145" width="49.28515625" customWidth="1"/>
    <col min="6146" max="6148" width="16.85546875" customWidth="1"/>
    <col min="6149" max="6149" width="11.5703125" customWidth="1"/>
    <col min="6150" max="6150" width="8" customWidth="1"/>
    <col min="6400" max="6400" width="11.7109375" customWidth="1"/>
    <col min="6401" max="6401" width="49.28515625" customWidth="1"/>
    <col min="6402" max="6404" width="16.85546875" customWidth="1"/>
    <col min="6405" max="6405" width="11.5703125" customWidth="1"/>
    <col min="6406" max="6406" width="8" customWidth="1"/>
    <col min="6656" max="6656" width="11.7109375" customWidth="1"/>
    <col min="6657" max="6657" width="49.28515625" customWidth="1"/>
    <col min="6658" max="6660" width="16.85546875" customWidth="1"/>
    <col min="6661" max="6661" width="11.5703125" customWidth="1"/>
    <col min="6662" max="6662" width="8" customWidth="1"/>
    <col min="6912" max="6912" width="11.7109375" customWidth="1"/>
    <col min="6913" max="6913" width="49.28515625" customWidth="1"/>
    <col min="6914" max="6916" width="16.85546875" customWidth="1"/>
    <col min="6917" max="6917" width="11.5703125" customWidth="1"/>
    <col min="6918" max="6918" width="8" customWidth="1"/>
    <col min="7168" max="7168" width="11.7109375" customWidth="1"/>
    <col min="7169" max="7169" width="49.28515625" customWidth="1"/>
    <col min="7170" max="7172" width="16.85546875" customWidth="1"/>
    <col min="7173" max="7173" width="11.5703125" customWidth="1"/>
    <col min="7174" max="7174" width="8" customWidth="1"/>
    <col min="7424" max="7424" width="11.7109375" customWidth="1"/>
    <col min="7425" max="7425" width="49.28515625" customWidth="1"/>
    <col min="7426" max="7428" width="16.85546875" customWidth="1"/>
    <col min="7429" max="7429" width="11.5703125" customWidth="1"/>
    <col min="7430" max="7430" width="8" customWidth="1"/>
    <col min="7680" max="7680" width="11.7109375" customWidth="1"/>
    <col min="7681" max="7681" width="49.28515625" customWidth="1"/>
    <col min="7682" max="7684" width="16.85546875" customWidth="1"/>
    <col min="7685" max="7685" width="11.5703125" customWidth="1"/>
    <col min="7686" max="7686" width="8" customWidth="1"/>
    <col min="7936" max="7936" width="11.7109375" customWidth="1"/>
    <col min="7937" max="7937" width="49.28515625" customWidth="1"/>
    <col min="7938" max="7940" width="16.85546875" customWidth="1"/>
    <col min="7941" max="7941" width="11.5703125" customWidth="1"/>
    <col min="7942" max="7942" width="8" customWidth="1"/>
    <col min="8192" max="8192" width="11.7109375" customWidth="1"/>
    <col min="8193" max="8193" width="49.28515625" customWidth="1"/>
    <col min="8194" max="8196" width="16.85546875" customWidth="1"/>
    <col min="8197" max="8197" width="11.5703125" customWidth="1"/>
    <col min="8198" max="8198" width="8" customWidth="1"/>
    <col min="8448" max="8448" width="11.7109375" customWidth="1"/>
    <col min="8449" max="8449" width="49.28515625" customWidth="1"/>
    <col min="8450" max="8452" width="16.85546875" customWidth="1"/>
    <col min="8453" max="8453" width="11.5703125" customWidth="1"/>
    <col min="8454" max="8454" width="8" customWidth="1"/>
    <col min="8704" max="8704" width="11.7109375" customWidth="1"/>
    <col min="8705" max="8705" width="49.28515625" customWidth="1"/>
    <col min="8706" max="8708" width="16.85546875" customWidth="1"/>
    <col min="8709" max="8709" width="11.5703125" customWidth="1"/>
    <col min="8710" max="8710" width="8" customWidth="1"/>
    <col min="8960" max="8960" width="11.7109375" customWidth="1"/>
    <col min="8961" max="8961" width="49.28515625" customWidth="1"/>
    <col min="8962" max="8964" width="16.85546875" customWidth="1"/>
    <col min="8965" max="8965" width="11.5703125" customWidth="1"/>
    <col min="8966" max="8966" width="8" customWidth="1"/>
    <col min="9216" max="9216" width="11.7109375" customWidth="1"/>
    <col min="9217" max="9217" width="49.28515625" customWidth="1"/>
    <col min="9218" max="9220" width="16.85546875" customWidth="1"/>
    <col min="9221" max="9221" width="11.5703125" customWidth="1"/>
    <col min="9222" max="9222" width="8" customWidth="1"/>
    <col min="9472" max="9472" width="11.7109375" customWidth="1"/>
    <col min="9473" max="9473" width="49.28515625" customWidth="1"/>
    <col min="9474" max="9476" width="16.85546875" customWidth="1"/>
    <col min="9477" max="9477" width="11.5703125" customWidth="1"/>
    <col min="9478" max="9478" width="8" customWidth="1"/>
    <col min="9728" max="9728" width="11.7109375" customWidth="1"/>
    <col min="9729" max="9729" width="49.28515625" customWidth="1"/>
    <col min="9730" max="9732" width="16.85546875" customWidth="1"/>
    <col min="9733" max="9733" width="11.5703125" customWidth="1"/>
    <col min="9734" max="9734" width="8" customWidth="1"/>
    <col min="9984" max="9984" width="11.7109375" customWidth="1"/>
    <col min="9985" max="9985" width="49.28515625" customWidth="1"/>
    <col min="9986" max="9988" width="16.85546875" customWidth="1"/>
    <col min="9989" max="9989" width="11.5703125" customWidth="1"/>
    <col min="9990" max="9990" width="8" customWidth="1"/>
    <col min="10240" max="10240" width="11.7109375" customWidth="1"/>
    <col min="10241" max="10241" width="49.28515625" customWidth="1"/>
    <col min="10242" max="10244" width="16.85546875" customWidth="1"/>
    <col min="10245" max="10245" width="11.5703125" customWidth="1"/>
    <col min="10246" max="10246" width="8" customWidth="1"/>
    <col min="10496" max="10496" width="11.7109375" customWidth="1"/>
    <col min="10497" max="10497" width="49.28515625" customWidth="1"/>
    <col min="10498" max="10500" width="16.85546875" customWidth="1"/>
    <col min="10501" max="10501" width="11.5703125" customWidth="1"/>
    <col min="10502" max="10502" width="8" customWidth="1"/>
    <col min="10752" max="10752" width="11.7109375" customWidth="1"/>
    <col min="10753" max="10753" width="49.28515625" customWidth="1"/>
    <col min="10754" max="10756" width="16.85546875" customWidth="1"/>
    <col min="10757" max="10757" width="11.5703125" customWidth="1"/>
    <col min="10758" max="10758" width="8" customWidth="1"/>
    <col min="11008" max="11008" width="11.7109375" customWidth="1"/>
    <col min="11009" max="11009" width="49.28515625" customWidth="1"/>
    <col min="11010" max="11012" width="16.85546875" customWidth="1"/>
    <col min="11013" max="11013" width="11.5703125" customWidth="1"/>
    <col min="11014" max="11014" width="8" customWidth="1"/>
    <col min="11264" max="11264" width="11.7109375" customWidth="1"/>
    <col min="11265" max="11265" width="49.28515625" customWidth="1"/>
    <col min="11266" max="11268" width="16.85546875" customWidth="1"/>
    <col min="11269" max="11269" width="11.5703125" customWidth="1"/>
    <col min="11270" max="11270" width="8" customWidth="1"/>
    <col min="11520" max="11520" width="11.7109375" customWidth="1"/>
    <col min="11521" max="11521" width="49.28515625" customWidth="1"/>
    <col min="11522" max="11524" width="16.85546875" customWidth="1"/>
    <col min="11525" max="11525" width="11.5703125" customWidth="1"/>
    <col min="11526" max="11526" width="8" customWidth="1"/>
    <col min="11776" max="11776" width="11.7109375" customWidth="1"/>
    <col min="11777" max="11777" width="49.28515625" customWidth="1"/>
    <col min="11778" max="11780" width="16.85546875" customWidth="1"/>
    <col min="11781" max="11781" width="11.5703125" customWidth="1"/>
    <col min="11782" max="11782" width="8" customWidth="1"/>
    <col min="12032" max="12032" width="11.7109375" customWidth="1"/>
    <col min="12033" max="12033" width="49.28515625" customWidth="1"/>
    <col min="12034" max="12036" width="16.85546875" customWidth="1"/>
    <col min="12037" max="12037" width="11.5703125" customWidth="1"/>
    <col min="12038" max="12038" width="8" customWidth="1"/>
    <col min="12288" max="12288" width="11.7109375" customWidth="1"/>
    <col min="12289" max="12289" width="49.28515625" customWidth="1"/>
    <col min="12290" max="12292" width="16.85546875" customWidth="1"/>
    <col min="12293" max="12293" width="11.5703125" customWidth="1"/>
    <col min="12294" max="12294" width="8" customWidth="1"/>
    <col min="12544" max="12544" width="11.7109375" customWidth="1"/>
    <col min="12545" max="12545" width="49.28515625" customWidth="1"/>
    <col min="12546" max="12548" width="16.85546875" customWidth="1"/>
    <col min="12549" max="12549" width="11.5703125" customWidth="1"/>
    <col min="12550" max="12550" width="8" customWidth="1"/>
    <col min="12800" max="12800" width="11.7109375" customWidth="1"/>
    <col min="12801" max="12801" width="49.28515625" customWidth="1"/>
    <col min="12802" max="12804" width="16.85546875" customWidth="1"/>
    <col min="12805" max="12805" width="11.5703125" customWidth="1"/>
    <col min="12806" max="12806" width="8" customWidth="1"/>
    <col min="13056" max="13056" width="11.7109375" customWidth="1"/>
    <col min="13057" max="13057" width="49.28515625" customWidth="1"/>
    <col min="13058" max="13060" width="16.85546875" customWidth="1"/>
    <col min="13061" max="13061" width="11.5703125" customWidth="1"/>
    <col min="13062" max="13062" width="8" customWidth="1"/>
    <col min="13312" max="13312" width="11.7109375" customWidth="1"/>
    <col min="13313" max="13313" width="49.28515625" customWidth="1"/>
    <col min="13314" max="13316" width="16.85546875" customWidth="1"/>
    <col min="13317" max="13317" width="11.5703125" customWidth="1"/>
    <col min="13318" max="13318" width="8" customWidth="1"/>
    <col min="13568" max="13568" width="11.7109375" customWidth="1"/>
    <col min="13569" max="13569" width="49.28515625" customWidth="1"/>
    <col min="13570" max="13572" width="16.85546875" customWidth="1"/>
    <col min="13573" max="13573" width="11.5703125" customWidth="1"/>
    <col min="13574" max="13574" width="8" customWidth="1"/>
    <col min="13824" max="13824" width="11.7109375" customWidth="1"/>
    <col min="13825" max="13825" width="49.28515625" customWidth="1"/>
    <col min="13826" max="13828" width="16.85546875" customWidth="1"/>
    <col min="13829" max="13829" width="11.5703125" customWidth="1"/>
    <col min="13830" max="13830" width="8" customWidth="1"/>
    <col min="14080" max="14080" width="11.7109375" customWidth="1"/>
    <col min="14081" max="14081" width="49.28515625" customWidth="1"/>
    <col min="14082" max="14084" width="16.85546875" customWidth="1"/>
    <col min="14085" max="14085" width="11.5703125" customWidth="1"/>
    <col min="14086" max="14086" width="8" customWidth="1"/>
    <col min="14336" max="14336" width="11.7109375" customWidth="1"/>
    <col min="14337" max="14337" width="49.28515625" customWidth="1"/>
    <col min="14338" max="14340" width="16.85546875" customWidth="1"/>
    <col min="14341" max="14341" width="11.5703125" customWidth="1"/>
    <col min="14342" max="14342" width="8" customWidth="1"/>
    <col min="14592" max="14592" width="11.7109375" customWidth="1"/>
    <col min="14593" max="14593" width="49.28515625" customWidth="1"/>
    <col min="14594" max="14596" width="16.85546875" customWidth="1"/>
    <col min="14597" max="14597" width="11.5703125" customWidth="1"/>
    <col min="14598" max="14598" width="8" customWidth="1"/>
    <col min="14848" max="14848" width="11.7109375" customWidth="1"/>
    <col min="14849" max="14849" width="49.28515625" customWidth="1"/>
    <col min="14850" max="14852" width="16.85546875" customWidth="1"/>
    <col min="14853" max="14853" width="11.5703125" customWidth="1"/>
    <col min="14854" max="14854" width="8" customWidth="1"/>
    <col min="15104" max="15104" width="11.7109375" customWidth="1"/>
    <col min="15105" max="15105" width="49.28515625" customWidth="1"/>
    <col min="15106" max="15108" width="16.85546875" customWidth="1"/>
    <col min="15109" max="15109" width="11.5703125" customWidth="1"/>
    <col min="15110" max="15110" width="8" customWidth="1"/>
    <col min="15360" max="15360" width="11.7109375" customWidth="1"/>
    <col min="15361" max="15361" width="49.28515625" customWidth="1"/>
    <col min="15362" max="15364" width="16.85546875" customWidth="1"/>
    <col min="15365" max="15365" width="11.5703125" customWidth="1"/>
    <col min="15366" max="15366" width="8" customWidth="1"/>
    <col min="15616" max="15616" width="11.7109375" customWidth="1"/>
    <col min="15617" max="15617" width="49.28515625" customWidth="1"/>
    <col min="15618" max="15620" width="16.85546875" customWidth="1"/>
    <col min="15621" max="15621" width="11.5703125" customWidth="1"/>
    <col min="15622" max="15622" width="8" customWidth="1"/>
    <col min="15872" max="15872" width="11.7109375" customWidth="1"/>
    <col min="15873" max="15873" width="49.28515625" customWidth="1"/>
    <col min="15874" max="15876" width="16.85546875" customWidth="1"/>
    <col min="15877" max="15877" width="11.5703125" customWidth="1"/>
    <col min="15878" max="15878" width="8" customWidth="1"/>
    <col min="16128" max="16128" width="11.7109375" customWidth="1"/>
    <col min="16129" max="16129" width="49.28515625" customWidth="1"/>
    <col min="16130" max="16132" width="16.85546875" customWidth="1"/>
    <col min="16133" max="16133" width="11.5703125" customWidth="1"/>
    <col min="16134" max="16134" width="8" customWidth="1"/>
  </cols>
  <sheetData>
    <row r="1" spans="1:12" ht="32.25" customHeight="1" x14ac:dyDescent="0.4">
      <c r="A1" s="1" t="s">
        <v>0</v>
      </c>
    </row>
    <row r="2" spans="1:12" s="5" customFormat="1" ht="27.75" customHeight="1" x14ac:dyDescent="0.3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/>
      <c r="G2" s="61" t="s">
        <v>91</v>
      </c>
      <c r="H2" s="61"/>
      <c r="I2" s="61"/>
      <c r="J2" s="61"/>
      <c r="K2" s="32" t="s">
        <v>92</v>
      </c>
      <c r="L2" s="31" t="s">
        <v>93</v>
      </c>
    </row>
    <row r="3" spans="1:12" s="8" customFormat="1" ht="32.25" customHeight="1" x14ac:dyDescent="0.3">
      <c r="A3" s="8" t="s">
        <v>6</v>
      </c>
      <c r="B3" s="81" t="s">
        <v>7</v>
      </c>
      <c r="C3" s="82"/>
      <c r="D3" s="83"/>
      <c r="E3" s="82"/>
      <c r="F3" s="9"/>
      <c r="G3" s="64" t="s">
        <v>94</v>
      </c>
      <c r="H3" s="65"/>
      <c r="I3" s="65"/>
      <c r="J3" s="65"/>
      <c r="K3" s="65"/>
      <c r="L3" s="65"/>
    </row>
    <row r="4" spans="1:12" s="8" customFormat="1" ht="135.75" customHeight="1" x14ac:dyDescent="0.3">
      <c r="A4" s="8" t="s">
        <v>8</v>
      </c>
      <c r="B4" s="10" t="s">
        <v>9</v>
      </c>
      <c r="C4" s="11" t="s">
        <v>10</v>
      </c>
      <c r="D4" s="12" t="s">
        <v>90</v>
      </c>
      <c r="E4" s="12" t="s">
        <v>11</v>
      </c>
      <c r="F4" s="13"/>
      <c r="G4" s="62" t="s">
        <v>95</v>
      </c>
      <c r="H4" s="63"/>
      <c r="I4" s="63"/>
      <c r="J4" s="63"/>
      <c r="K4" s="34" t="s">
        <v>96</v>
      </c>
      <c r="L4" s="34" t="s">
        <v>97</v>
      </c>
    </row>
    <row r="5" spans="1:12" s="8" customFormat="1" ht="15.75" customHeight="1" x14ac:dyDescent="0.3">
      <c r="A5" s="8" t="s">
        <v>12</v>
      </c>
      <c r="B5" s="14" t="s">
        <v>13</v>
      </c>
      <c r="C5" s="48"/>
      <c r="D5" s="49"/>
      <c r="E5" s="15"/>
      <c r="F5" s="13"/>
      <c r="G5" s="57" t="s">
        <v>98</v>
      </c>
      <c r="H5" s="57"/>
      <c r="I5" s="57"/>
      <c r="J5" s="57"/>
      <c r="K5" s="30"/>
      <c r="L5" s="30"/>
    </row>
    <row r="6" spans="1:12" ht="15" customHeight="1" x14ac:dyDescent="0.3">
      <c r="A6" s="8" t="s">
        <v>14</v>
      </c>
      <c r="B6" s="16" t="s">
        <v>86</v>
      </c>
      <c r="C6" s="50"/>
      <c r="D6" s="51"/>
      <c r="E6" s="18"/>
      <c r="F6" s="19"/>
      <c r="G6" s="33" t="s">
        <v>99</v>
      </c>
      <c r="H6" s="33"/>
      <c r="I6" s="33"/>
      <c r="J6" s="33"/>
      <c r="K6" s="30"/>
      <c r="L6" s="30"/>
    </row>
    <row r="7" spans="1:12" ht="14.45" x14ac:dyDescent="0.3">
      <c r="A7" s="8" t="s">
        <v>15</v>
      </c>
      <c r="B7" s="20" t="s">
        <v>16</v>
      </c>
      <c r="C7" s="53">
        <f>+'[1]Workings 1'!D16+'[1]Workings 1'!E16+'[1]Workings 1'!F16</f>
        <v>62332.052000000003</v>
      </c>
      <c r="D7" s="52">
        <v>16108</v>
      </c>
      <c r="E7" s="21">
        <f>+C7-D7</f>
        <v>46224.052000000003</v>
      </c>
      <c r="F7" s="19"/>
    </row>
    <row r="8" spans="1:12" ht="14.45" x14ac:dyDescent="0.3">
      <c r="A8" s="8" t="s">
        <v>17</v>
      </c>
      <c r="B8" s="20" t="s">
        <v>18</v>
      </c>
      <c r="C8" s="53">
        <f>'[1]Workings 1'!D19+'[1]Workings 1'!E19+'[1]Workings 1'!F19</f>
        <v>8217.4485557894732</v>
      </c>
      <c r="D8" s="52"/>
      <c r="E8" s="21">
        <f t="shared" ref="E8:E12" si="0">+C8-D8</f>
        <v>8217.4485557894732</v>
      </c>
      <c r="F8" s="19"/>
    </row>
    <row r="9" spans="1:12" ht="14.45" x14ac:dyDescent="0.3">
      <c r="A9" s="8" t="s">
        <v>19</v>
      </c>
      <c r="B9" s="20" t="s">
        <v>20</v>
      </c>
      <c r="C9" s="53"/>
      <c r="D9" s="52"/>
      <c r="E9" s="21">
        <f t="shared" si="0"/>
        <v>0</v>
      </c>
      <c r="F9" s="19"/>
    </row>
    <row r="10" spans="1:12" ht="14.45" x14ac:dyDescent="0.3">
      <c r="A10" s="8" t="s">
        <v>21</v>
      </c>
      <c r="B10" s="20" t="s">
        <v>22</v>
      </c>
      <c r="C10" s="53"/>
      <c r="D10" s="52"/>
      <c r="E10" s="21">
        <f t="shared" si="0"/>
        <v>0</v>
      </c>
      <c r="F10" s="19"/>
      <c r="G10" s="39" t="s">
        <v>100</v>
      </c>
      <c r="H10" s="37"/>
      <c r="I10" s="37"/>
      <c r="J10" s="37"/>
      <c r="K10" s="36"/>
    </row>
    <row r="11" spans="1:12" ht="14.45" x14ac:dyDescent="0.3">
      <c r="A11" s="8" t="s">
        <v>23</v>
      </c>
      <c r="B11" s="20" t="s">
        <v>87</v>
      </c>
      <c r="C11" s="53">
        <v>2608</v>
      </c>
      <c r="D11" s="52"/>
      <c r="E11" s="21">
        <f t="shared" si="0"/>
        <v>2608</v>
      </c>
      <c r="F11" s="19"/>
      <c r="G11" s="66" t="s">
        <v>101</v>
      </c>
      <c r="H11" s="67"/>
      <c r="I11" s="67"/>
      <c r="J11" s="67"/>
      <c r="K11" s="68"/>
    </row>
    <row r="12" spans="1:12" ht="14.45" x14ac:dyDescent="0.3">
      <c r="A12" s="8" t="s">
        <v>24</v>
      </c>
      <c r="B12" s="20"/>
      <c r="C12" s="53"/>
      <c r="D12" s="52"/>
      <c r="E12" s="21">
        <f t="shared" si="0"/>
        <v>0</v>
      </c>
      <c r="F12" s="19"/>
      <c r="G12" s="40" t="s">
        <v>28</v>
      </c>
      <c r="H12" s="41"/>
      <c r="I12" s="41"/>
      <c r="J12" s="42"/>
      <c r="K12" s="55">
        <f>+C14</f>
        <v>178.02</v>
      </c>
    </row>
    <row r="13" spans="1:12" ht="14.45" x14ac:dyDescent="0.3">
      <c r="A13" s="8" t="s">
        <v>25</v>
      </c>
      <c r="B13" s="16" t="s">
        <v>26</v>
      </c>
      <c r="C13" s="50">
        <f>SUM(C7:C12)</f>
        <v>73157.500555789476</v>
      </c>
      <c r="D13" s="50">
        <f t="shared" ref="D13:E13" si="1">SUM(D7:D12)</f>
        <v>16108</v>
      </c>
      <c r="E13" s="17">
        <f t="shared" si="1"/>
        <v>57049.500555789476</v>
      </c>
      <c r="F13" s="19"/>
      <c r="G13" s="40" t="s">
        <v>30</v>
      </c>
      <c r="H13" s="41"/>
      <c r="I13" s="41"/>
      <c r="J13" s="42"/>
      <c r="K13" s="35"/>
    </row>
    <row r="14" spans="1:12" ht="14.45" x14ac:dyDescent="0.3">
      <c r="A14" s="8" t="s">
        <v>27</v>
      </c>
      <c r="B14" s="20" t="s">
        <v>28</v>
      </c>
      <c r="C14" s="53">
        <v>178.02</v>
      </c>
      <c r="D14" s="52"/>
      <c r="E14" s="21">
        <f>+C14-D14</f>
        <v>178.02</v>
      </c>
      <c r="F14" s="19"/>
      <c r="G14" s="40" t="s">
        <v>32</v>
      </c>
      <c r="H14" s="41"/>
      <c r="I14" s="41"/>
      <c r="J14" s="42"/>
      <c r="K14" s="55">
        <f>+C16</f>
        <v>208.96</v>
      </c>
    </row>
    <row r="15" spans="1:12" ht="14.45" x14ac:dyDescent="0.3">
      <c r="A15" s="8" t="s">
        <v>29</v>
      </c>
      <c r="B15" s="20" t="s">
        <v>30</v>
      </c>
      <c r="C15" s="53"/>
      <c r="D15" s="52"/>
      <c r="E15" s="21">
        <f t="shared" ref="E15:E24" si="2">+C15-D15</f>
        <v>0</v>
      </c>
      <c r="F15" s="19"/>
      <c r="G15" s="40" t="s">
        <v>34</v>
      </c>
      <c r="H15" s="41"/>
      <c r="I15" s="41"/>
      <c r="J15" s="42"/>
      <c r="K15" s="35">
        <v>0</v>
      </c>
    </row>
    <row r="16" spans="1:12" ht="14.45" x14ac:dyDescent="0.3">
      <c r="A16" s="8" t="s">
        <v>31</v>
      </c>
      <c r="B16" s="20" t="s">
        <v>32</v>
      </c>
      <c r="C16" s="55">
        <v>208.96</v>
      </c>
      <c r="D16" s="52"/>
      <c r="E16" s="21">
        <f t="shared" si="2"/>
        <v>208.96</v>
      </c>
      <c r="F16" s="19"/>
      <c r="G16" s="40" t="s">
        <v>36</v>
      </c>
      <c r="H16" s="41"/>
      <c r="I16" s="41"/>
      <c r="J16" s="42"/>
      <c r="K16" s="35">
        <v>0</v>
      </c>
    </row>
    <row r="17" spans="1:11" ht="14.45" x14ac:dyDescent="0.3">
      <c r="A17" s="8" t="s">
        <v>33</v>
      </c>
      <c r="B17" s="20" t="s">
        <v>34</v>
      </c>
      <c r="C17" s="55">
        <v>4180.29</v>
      </c>
      <c r="D17" s="52"/>
      <c r="E17" s="21">
        <f t="shared" si="2"/>
        <v>4180.29</v>
      </c>
      <c r="F17" s="19"/>
      <c r="G17" s="40" t="s">
        <v>102</v>
      </c>
      <c r="H17" s="41"/>
      <c r="I17" s="41"/>
      <c r="J17" s="42"/>
      <c r="K17" s="35">
        <v>0</v>
      </c>
    </row>
    <row r="18" spans="1:11" ht="14.45" x14ac:dyDescent="0.3">
      <c r="A18" s="8" t="s">
        <v>35</v>
      </c>
      <c r="B18" s="20" t="s">
        <v>36</v>
      </c>
      <c r="C18" s="55">
        <v>2979.48</v>
      </c>
      <c r="D18" s="52"/>
      <c r="E18" s="21">
        <f t="shared" si="2"/>
        <v>2979.48</v>
      </c>
      <c r="F18" s="19"/>
      <c r="G18" s="40" t="s">
        <v>38</v>
      </c>
      <c r="H18" s="41"/>
      <c r="I18" s="41"/>
      <c r="J18" s="42"/>
      <c r="K18" s="35">
        <v>0</v>
      </c>
    </row>
    <row r="19" spans="1:11" ht="14.45" x14ac:dyDescent="0.3">
      <c r="A19" s="8" t="s">
        <v>37</v>
      </c>
      <c r="B19" s="20" t="s">
        <v>38</v>
      </c>
      <c r="C19" s="53"/>
      <c r="D19" s="52"/>
      <c r="E19" s="21">
        <f t="shared" si="2"/>
        <v>0</v>
      </c>
      <c r="F19" s="19"/>
      <c r="G19" s="40" t="s">
        <v>40</v>
      </c>
      <c r="H19" s="41"/>
      <c r="I19" s="41"/>
      <c r="J19" s="42"/>
      <c r="K19" s="35">
        <v>0</v>
      </c>
    </row>
    <row r="20" spans="1:11" ht="14.45" x14ac:dyDescent="0.3">
      <c r="A20" s="8" t="s">
        <v>39</v>
      </c>
      <c r="B20" s="20" t="s">
        <v>40</v>
      </c>
      <c r="C20" s="53"/>
      <c r="D20" s="52"/>
      <c r="E20" s="21">
        <f t="shared" si="2"/>
        <v>0</v>
      </c>
      <c r="F20" s="19"/>
      <c r="G20" s="69" t="s">
        <v>88</v>
      </c>
      <c r="H20" s="70"/>
      <c r="I20" s="70"/>
      <c r="J20" s="71"/>
      <c r="K20" s="35">
        <v>0</v>
      </c>
    </row>
    <row r="21" spans="1:11" ht="14.45" x14ac:dyDescent="0.3">
      <c r="A21" s="8" t="s">
        <v>41</v>
      </c>
      <c r="B21" s="20" t="s">
        <v>88</v>
      </c>
      <c r="C21" s="53"/>
      <c r="D21" s="52"/>
      <c r="E21" s="21">
        <f t="shared" si="2"/>
        <v>0</v>
      </c>
      <c r="F21" s="19"/>
      <c r="G21" s="69" t="s">
        <v>45</v>
      </c>
      <c r="H21" s="70"/>
      <c r="I21" s="70"/>
      <c r="J21" s="71"/>
      <c r="K21" s="35"/>
    </row>
    <row r="22" spans="1:11" thickBot="1" x14ac:dyDescent="0.35">
      <c r="A22" s="8" t="s">
        <v>42</v>
      </c>
      <c r="B22" s="20" t="s">
        <v>43</v>
      </c>
      <c r="C22" s="53"/>
      <c r="D22" s="52"/>
      <c r="E22" s="21">
        <f t="shared" si="2"/>
        <v>0</v>
      </c>
      <c r="F22" s="19"/>
      <c r="G22" s="72" t="s">
        <v>103</v>
      </c>
      <c r="H22" s="73"/>
      <c r="I22" s="73"/>
      <c r="J22" s="74"/>
      <c r="K22" s="38"/>
    </row>
    <row r="23" spans="1:11" ht="14.45" x14ac:dyDescent="0.3">
      <c r="A23" s="8" t="s">
        <v>44</v>
      </c>
      <c r="B23" s="20" t="s">
        <v>45</v>
      </c>
      <c r="C23" s="53"/>
      <c r="D23" s="52"/>
      <c r="E23" s="21">
        <f t="shared" si="2"/>
        <v>0</v>
      </c>
      <c r="F23" s="19"/>
    </row>
    <row r="24" spans="1:11" ht="14.45" x14ac:dyDescent="0.3">
      <c r="A24" s="8" t="s">
        <v>46</v>
      </c>
      <c r="B24" s="20"/>
      <c r="C24" s="53"/>
      <c r="D24" s="52"/>
      <c r="E24" s="21">
        <f t="shared" si="2"/>
        <v>0</v>
      </c>
      <c r="F24" s="19"/>
    </row>
    <row r="25" spans="1:11" x14ac:dyDescent="0.25">
      <c r="A25" s="8" t="s">
        <v>47</v>
      </c>
      <c r="B25" s="16" t="s">
        <v>48</v>
      </c>
      <c r="C25" s="50">
        <f>SUM(C14:C24)</f>
        <v>7546.75</v>
      </c>
      <c r="D25" s="50">
        <f t="shared" ref="D25:E25" si="3">SUM(D14:D24)</f>
        <v>0</v>
      </c>
      <c r="E25" s="17">
        <f t="shared" si="3"/>
        <v>7546.75</v>
      </c>
      <c r="F25" s="19"/>
    </row>
    <row r="26" spans="1:11" x14ac:dyDescent="0.25">
      <c r="A26" s="8" t="s">
        <v>49</v>
      </c>
      <c r="B26" s="20" t="s">
        <v>50</v>
      </c>
      <c r="C26" s="53"/>
      <c r="D26" s="52"/>
      <c r="E26" s="21">
        <f>+C26-D26</f>
        <v>0</v>
      </c>
      <c r="F26" s="19"/>
      <c r="G26" s="47" t="s">
        <v>104</v>
      </c>
      <c r="H26" s="43"/>
      <c r="I26" s="43"/>
      <c r="J26" s="43"/>
      <c r="K26" s="43"/>
    </row>
    <row r="27" spans="1:11" x14ac:dyDescent="0.25">
      <c r="A27" s="8" t="s">
        <v>51</v>
      </c>
      <c r="B27" s="20" t="s">
        <v>52</v>
      </c>
      <c r="C27" s="53">
        <f>'[1]Workings 1'!D23+'[1]Workings 1'!E23+'[1]Workings 1'!F23</f>
        <v>3278.3999999999978</v>
      </c>
      <c r="D27" s="52"/>
      <c r="E27" s="21">
        <f t="shared" ref="E27:E30" si="4">+C27-D27</f>
        <v>3278.3999999999978</v>
      </c>
      <c r="F27" s="19"/>
      <c r="G27" s="66" t="s">
        <v>105</v>
      </c>
      <c r="H27" s="75"/>
      <c r="I27" s="75"/>
      <c r="J27" s="75"/>
      <c r="K27" s="76"/>
    </row>
    <row r="28" spans="1:11" ht="15.75" thickBot="1" x14ac:dyDescent="0.3">
      <c r="A28" s="8" t="s">
        <v>53</v>
      </c>
      <c r="B28" s="20" t="s">
        <v>54</v>
      </c>
      <c r="C28" s="53"/>
      <c r="D28" s="52"/>
      <c r="E28" s="21">
        <f t="shared" si="4"/>
        <v>0</v>
      </c>
      <c r="F28" s="19"/>
      <c r="G28" s="58"/>
      <c r="H28" s="59"/>
      <c r="I28" s="59"/>
      <c r="J28" s="60"/>
      <c r="K28" s="45"/>
    </row>
    <row r="29" spans="1:11" ht="15.75" thickBot="1" x14ac:dyDescent="0.3">
      <c r="A29" s="8" t="s">
        <v>55</v>
      </c>
      <c r="B29" s="20" t="s">
        <v>56</v>
      </c>
      <c r="C29" s="53">
        <v>1874</v>
      </c>
      <c r="D29" s="52"/>
      <c r="E29" s="21">
        <f t="shared" si="4"/>
        <v>1874</v>
      </c>
      <c r="F29" s="19"/>
      <c r="G29" s="77" t="s">
        <v>106</v>
      </c>
      <c r="H29" s="78"/>
      <c r="I29" s="78"/>
      <c r="J29" s="79"/>
      <c r="K29" s="46" t="s">
        <v>110</v>
      </c>
    </row>
    <row r="30" spans="1:11" x14ac:dyDescent="0.25">
      <c r="A30" s="8" t="s">
        <v>57</v>
      </c>
      <c r="B30" s="20"/>
      <c r="C30" s="53"/>
      <c r="D30" s="52"/>
      <c r="E30" s="21">
        <f t="shared" si="4"/>
        <v>0</v>
      </c>
      <c r="F30" s="19"/>
      <c r="G30" s="43"/>
      <c r="H30" s="43"/>
      <c r="I30" s="43"/>
      <c r="J30" s="43"/>
      <c r="K30" s="43"/>
    </row>
    <row r="31" spans="1:11" x14ac:dyDescent="0.25">
      <c r="A31" s="8" t="s">
        <v>58</v>
      </c>
      <c r="B31" s="16" t="s">
        <v>89</v>
      </c>
      <c r="C31" s="50">
        <f>SUM(C26:C30)</f>
        <v>5152.3999999999978</v>
      </c>
      <c r="D31" s="50">
        <f t="shared" ref="D31:E31" si="5">SUM(D26:D30)</f>
        <v>0</v>
      </c>
      <c r="E31" s="17">
        <f t="shared" si="5"/>
        <v>5152.3999999999978</v>
      </c>
      <c r="F31" s="19"/>
      <c r="G31" s="43"/>
      <c r="H31" s="43"/>
      <c r="I31" s="43"/>
      <c r="J31" s="43"/>
      <c r="K31" s="43"/>
    </row>
    <row r="32" spans="1:11" x14ac:dyDescent="0.25">
      <c r="A32" s="8" t="s">
        <v>59</v>
      </c>
      <c r="B32" s="20" t="s">
        <v>60</v>
      </c>
      <c r="C32" s="53">
        <v>950</v>
      </c>
      <c r="D32" s="52">
        <v>12670</v>
      </c>
      <c r="E32" s="21">
        <f>+C32-D32</f>
        <v>-11720</v>
      </c>
      <c r="F32" s="19"/>
      <c r="G32" s="43"/>
      <c r="H32" s="43"/>
      <c r="I32" s="43"/>
      <c r="J32" s="43"/>
      <c r="K32" s="43"/>
    </row>
    <row r="33" spans="1:11" x14ac:dyDescent="0.25">
      <c r="A33" s="8" t="s">
        <v>61</v>
      </c>
      <c r="B33" s="20" t="s">
        <v>62</v>
      </c>
      <c r="C33" s="53"/>
      <c r="D33" s="52"/>
      <c r="E33" s="21">
        <f t="shared" ref="E33:E36" si="6">+C33-D33</f>
        <v>0</v>
      </c>
      <c r="F33" s="19"/>
      <c r="G33" s="47" t="s">
        <v>107</v>
      </c>
      <c r="H33" s="43"/>
      <c r="I33" s="43"/>
      <c r="J33" s="43"/>
      <c r="K33" s="43"/>
    </row>
    <row r="34" spans="1:11" x14ac:dyDescent="0.25">
      <c r="A34" s="8" t="s">
        <v>63</v>
      </c>
      <c r="B34" s="20" t="s">
        <v>64</v>
      </c>
      <c r="C34" s="55">
        <v>446.67</v>
      </c>
      <c r="D34" s="52"/>
      <c r="E34" s="21">
        <f t="shared" si="6"/>
        <v>446.67</v>
      </c>
      <c r="F34" s="19"/>
      <c r="G34" s="56" t="s">
        <v>108</v>
      </c>
      <c r="H34" s="56"/>
      <c r="I34" s="56"/>
      <c r="J34" s="56"/>
      <c r="K34" s="44"/>
    </row>
    <row r="35" spans="1:11" ht="15.75" thickBot="1" x14ac:dyDescent="0.3">
      <c r="A35" s="8" t="s">
        <v>65</v>
      </c>
      <c r="B35" s="22" t="s">
        <v>66</v>
      </c>
      <c r="C35" s="53"/>
      <c r="D35" s="52"/>
      <c r="E35" s="21">
        <f t="shared" si="6"/>
        <v>0</v>
      </c>
      <c r="F35" s="19"/>
      <c r="G35" s="57"/>
      <c r="H35" s="57"/>
      <c r="I35" s="57"/>
      <c r="J35" s="57"/>
      <c r="K35" s="45"/>
    </row>
    <row r="36" spans="1:11" ht="15.75" thickBot="1" x14ac:dyDescent="0.3">
      <c r="A36" s="8" t="s">
        <v>67</v>
      </c>
      <c r="B36" s="20"/>
      <c r="C36" s="53"/>
      <c r="D36" s="52"/>
      <c r="E36" s="21">
        <f t="shared" si="6"/>
        <v>0</v>
      </c>
      <c r="F36" s="19"/>
      <c r="G36" s="80" t="s">
        <v>109</v>
      </c>
      <c r="H36" s="80"/>
      <c r="I36" s="80"/>
      <c r="J36" s="72"/>
      <c r="K36" s="46" t="s">
        <v>110</v>
      </c>
    </row>
    <row r="37" spans="1:11" x14ac:dyDescent="0.25">
      <c r="A37" s="8" t="s">
        <v>68</v>
      </c>
      <c r="B37" s="20" t="s">
        <v>69</v>
      </c>
      <c r="C37" s="50">
        <f>SUM(C32:C36)</f>
        <v>1396.67</v>
      </c>
      <c r="D37" s="50">
        <f t="shared" ref="D37:E37" si="7">SUM(D32:D36)</f>
        <v>12670</v>
      </c>
      <c r="E37" s="17">
        <f t="shared" si="7"/>
        <v>-11273.33</v>
      </c>
      <c r="F37" s="19"/>
    </row>
    <row r="38" spans="1:11" x14ac:dyDescent="0.25">
      <c r="A38" s="8" t="s">
        <v>70</v>
      </c>
      <c r="B38" s="20" t="s">
        <v>71</v>
      </c>
      <c r="C38" s="53"/>
      <c r="D38" s="52"/>
      <c r="E38" s="21">
        <f>+C38-D38</f>
        <v>0</v>
      </c>
      <c r="F38" s="19"/>
    </row>
    <row r="39" spans="1:11" x14ac:dyDescent="0.25">
      <c r="A39" s="8" t="s">
        <v>72</v>
      </c>
      <c r="B39" s="20" t="s">
        <v>73</v>
      </c>
      <c r="C39" s="53"/>
      <c r="D39" s="52"/>
      <c r="E39" s="21">
        <f t="shared" ref="E39:E43" si="8">+C39-D39</f>
        <v>0</v>
      </c>
      <c r="F39" s="19"/>
    </row>
    <row r="40" spans="1:11" x14ac:dyDescent="0.25">
      <c r="A40" s="8" t="s">
        <v>74</v>
      </c>
      <c r="B40" s="20" t="s">
        <v>75</v>
      </c>
      <c r="C40" s="53"/>
      <c r="D40" s="52"/>
      <c r="E40" s="21">
        <f t="shared" si="8"/>
        <v>0</v>
      </c>
      <c r="F40" s="19"/>
    </row>
    <row r="41" spans="1:11" x14ac:dyDescent="0.25">
      <c r="A41" s="8" t="s">
        <v>76</v>
      </c>
      <c r="B41" s="20" t="s">
        <v>77</v>
      </c>
      <c r="C41" s="53"/>
      <c r="D41" s="52"/>
      <c r="E41" s="21">
        <f t="shared" si="8"/>
        <v>0</v>
      </c>
      <c r="F41" s="19"/>
    </row>
    <row r="42" spans="1:11" x14ac:dyDescent="0.25">
      <c r="A42" s="8" t="s">
        <v>78</v>
      </c>
      <c r="B42" s="22" t="s">
        <v>79</v>
      </c>
      <c r="C42" s="53"/>
      <c r="D42" s="52"/>
      <c r="E42" s="21">
        <f t="shared" si="8"/>
        <v>0</v>
      </c>
      <c r="F42" s="19"/>
    </row>
    <row r="43" spans="1:11" x14ac:dyDescent="0.25">
      <c r="A43" s="8" t="s">
        <v>80</v>
      </c>
      <c r="B43" s="20"/>
      <c r="C43" s="53"/>
      <c r="D43" s="52"/>
      <c r="E43" s="21">
        <f t="shared" si="8"/>
        <v>0</v>
      </c>
      <c r="F43" s="19"/>
    </row>
    <row r="44" spans="1:11" x14ac:dyDescent="0.25">
      <c r="A44" s="8" t="s">
        <v>81</v>
      </c>
      <c r="B44" s="23" t="s">
        <v>82</v>
      </c>
      <c r="C44" s="54">
        <f>+C37+C31+C25+C13</f>
        <v>87253.320555789469</v>
      </c>
      <c r="D44" s="54">
        <f t="shared" ref="D44:E44" si="9">+D37+D31+D25+D13</f>
        <v>28778</v>
      </c>
      <c r="E44" s="25">
        <f t="shared" si="9"/>
        <v>58475.320555789476</v>
      </c>
      <c r="F44" s="19"/>
    </row>
    <row r="45" spans="1:11" x14ac:dyDescent="0.25">
      <c r="A45" s="8" t="s">
        <v>83</v>
      </c>
    </row>
    <row r="46" spans="1:11" x14ac:dyDescent="0.25">
      <c r="A46" s="8" t="s">
        <v>84</v>
      </c>
      <c r="B46" s="24" t="s">
        <v>85</v>
      </c>
      <c r="C46" s="26">
        <f>C44/5</f>
        <v>17450.664111157894</v>
      </c>
      <c r="D46" s="26">
        <f t="shared" ref="D46:E46" si="10">D44/5</f>
        <v>5755.6</v>
      </c>
      <c r="E46" s="26">
        <f t="shared" si="10"/>
        <v>11695.064111157895</v>
      </c>
      <c r="F46" s="19"/>
    </row>
    <row r="47" spans="1:11" x14ac:dyDescent="0.25">
      <c r="A47" s="8"/>
    </row>
    <row r="48" spans="1:11" x14ac:dyDescent="0.25">
      <c r="A48" s="8"/>
    </row>
    <row r="49" spans="1:6" x14ac:dyDescent="0.25">
      <c r="A49" s="8"/>
    </row>
    <row r="50" spans="1:6" x14ac:dyDescent="0.25">
      <c r="A50" s="8"/>
    </row>
    <row r="51" spans="1:6" x14ac:dyDescent="0.25">
      <c r="A51" s="8"/>
    </row>
    <row r="52" spans="1:6" x14ac:dyDescent="0.25">
      <c r="A52" s="28"/>
      <c r="B52" s="27"/>
      <c r="D52" s="27"/>
      <c r="E52" s="27"/>
      <c r="F52" s="29"/>
    </row>
    <row r="53" spans="1:6" x14ac:dyDescent="0.25">
      <c r="A53" s="28"/>
      <c r="B53" s="27"/>
      <c r="D53" s="27"/>
      <c r="E53" s="27"/>
      <c r="F53" s="29"/>
    </row>
    <row r="54" spans="1:6" x14ac:dyDescent="0.25">
      <c r="A54" s="28"/>
      <c r="B54" s="27"/>
      <c r="D54" s="27"/>
      <c r="E54" s="27"/>
      <c r="F54" s="29"/>
    </row>
    <row r="55" spans="1:6" x14ac:dyDescent="0.25">
      <c r="A55" s="28"/>
      <c r="B55" s="27"/>
      <c r="D55" s="27"/>
      <c r="E55" s="27"/>
      <c r="F55" s="29"/>
    </row>
    <row r="56" spans="1:6" x14ac:dyDescent="0.25">
      <c r="A56" s="28"/>
      <c r="B56" s="27"/>
      <c r="D56" s="27"/>
      <c r="E56" s="27"/>
      <c r="F56" s="29"/>
    </row>
    <row r="57" spans="1:6" x14ac:dyDescent="0.25">
      <c r="A57" s="8"/>
    </row>
    <row r="58" spans="1:6" ht="33.75" customHeight="1" x14ac:dyDescent="0.25">
      <c r="A58" s="8"/>
    </row>
  </sheetData>
  <mergeCells count="16">
    <mergeCell ref="G36:J36"/>
    <mergeCell ref="B3:C3"/>
    <mergeCell ref="D3:E3"/>
    <mergeCell ref="G34:J34"/>
    <mergeCell ref="G35:J35"/>
    <mergeCell ref="G28:J28"/>
    <mergeCell ref="G5:J5"/>
    <mergeCell ref="G2:J2"/>
    <mergeCell ref="G4:J4"/>
    <mergeCell ref="G3:L3"/>
    <mergeCell ref="G11:K11"/>
    <mergeCell ref="G20:J20"/>
    <mergeCell ref="G22:J22"/>
    <mergeCell ref="G21:J21"/>
    <mergeCell ref="G27:K27"/>
    <mergeCell ref="G29:J29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Inverasdale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MacKenzie</dc:creator>
  <cp:keywords>HC-EXEMPT-UNMARKED</cp:keywords>
  <cp:lastModifiedBy>Ian Jackson</cp:lastModifiedBy>
  <dcterms:created xsi:type="dcterms:W3CDTF">2015-02-27T14:46:01Z</dcterms:created>
  <dcterms:modified xsi:type="dcterms:W3CDTF">2015-05-11T09:31:18Z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-1415108787</vt:i4>
  </property>
  <property fmtid="{D5CDD505-2E9C-101B-9397-08002B2CF9AE}" pid="3" name="_NewReviewCycle">
    <vt:lpwstr/>
  </property>
  <property fmtid="{D5CDD505-2E9C-101B-9397-08002B2CF9AE}" pid="4" name="_EmailSubject">
    <vt:lpwstr>Uploading Consultation Documents - </vt:lpwstr>
  </property>
  <property fmtid="{D5CDD505-2E9C-101B-9397-08002B2CF9AE}" pid="5" name="_AuthorEmail">
    <vt:lpwstr>fiona.livingstone@highland.gov.uk</vt:lpwstr>
  </property>
  <property fmtid="{D5CDD505-2E9C-101B-9397-08002B2CF9AE}" pid="6" name="_AuthorEmailDisplayName">
    <vt:lpwstr>Fiona Livingstone</vt:lpwstr>
  </property>
  <property fmtid="{D5CDD505-2E9C-101B-9397-08002B2CF9AE}" pid="8" name="TitusGUID">
    <vt:lpwstr>d689dc28-9134-4771-b04f-abc7aae42412</vt:lpwstr>
  </property>
  <property fmtid="{D5CDD505-2E9C-101B-9397-08002B2CF9AE}" pid="9" name="HCClassification">
    <vt:lpwstr>HC-EXEMPT-UNMARKED</vt:lpwstr>
  </property>
  <property fmtid="{D5CDD505-2E9C-101B-9397-08002B2CF9AE}" pid="10" name="_PreviousAdHocReviewCycleID">
    <vt:i4>169753307</vt:i4>
  </property>
</Properties>
</file>