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480" yWindow="80" windowWidth="14360" windowHeight="8000"/>
  </bookViews>
  <sheets>
    <sheet name="Summary" sheetId="28" r:id="rId1"/>
    <sheet name="Rolls" sheetId="43" r:id="rId2"/>
    <sheet name="Optimum" sheetId="42" r:id="rId3"/>
    <sheet name="2014-15" sheetId="27" r:id="rId4"/>
    <sheet name="2015-16" sheetId="25" r:id="rId5"/>
    <sheet name="2016-17" sheetId="26" r:id="rId6"/>
    <sheet name="2017-18" sheetId="29" r:id="rId7"/>
    <sheet name="2018-19" sheetId="30" r:id="rId8"/>
    <sheet name="2019-20" sheetId="31" r:id="rId9"/>
    <sheet name="2020-21" sheetId="32" r:id="rId10"/>
    <sheet name="2021-22" sheetId="33" r:id="rId11"/>
    <sheet name="2022-23" sheetId="37" r:id="rId12"/>
    <sheet name="2023-24" sheetId="38" r:id="rId13"/>
    <sheet name="2024-25" sheetId="39" r:id="rId14"/>
    <sheet name="2025-26" sheetId="40" r:id="rId15"/>
    <sheet name="2026-27" sheetId="41" r:id="rId16"/>
    <sheet name="2027-28" sheetId="34" r:id="rId17"/>
    <sheet name="2028-29" sheetId="36" r:id="rId18"/>
  </sheets>
  <calcPr calcId="145621"/>
</workbook>
</file>

<file path=xl/calcChain.xml><?xml version="1.0" encoding="utf-8"?>
<calcChain xmlns="http://schemas.openxmlformats.org/spreadsheetml/2006/main">
  <c r="R12" i="34" l="1"/>
  <c r="H12" i="34" s="1"/>
  <c r="I12" i="34" s="1"/>
  <c r="R11" i="34"/>
  <c r="H11" i="34" s="1"/>
  <c r="I11" i="34" s="1"/>
  <c r="R10" i="34"/>
  <c r="H10" i="34"/>
  <c r="I10" i="34" s="1"/>
  <c r="R9" i="34"/>
  <c r="H9" i="34"/>
  <c r="I9" i="34" s="1"/>
  <c r="R8" i="34"/>
  <c r="H8" i="34" s="1"/>
  <c r="I8" i="34" s="1"/>
  <c r="R7" i="34"/>
  <c r="H7" i="34" s="1"/>
  <c r="I7" i="34" s="1"/>
  <c r="R6" i="34"/>
  <c r="H6" i="34" s="1"/>
  <c r="I6" i="34" s="1"/>
  <c r="R5" i="34"/>
  <c r="H5" i="34" s="1"/>
  <c r="I5" i="34" s="1"/>
  <c r="R12" i="41"/>
  <c r="H12" i="41" s="1"/>
  <c r="I12" i="41" s="1"/>
  <c r="R11" i="41"/>
  <c r="H11" i="41" s="1"/>
  <c r="I11" i="41" s="1"/>
  <c r="R10" i="41"/>
  <c r="H10" i="41" s="1"/>
  <c r="I10" i="41" s="1"/>
  <c r="R9" i="41"/>
  <c r="H9" i="41" s="1"/>
  <c r="I9" i="41" s="1"/>
  <c r="R8" i="41"/>
  <c r="H8" i="41" s="1"/>
  <c r="I8" i="41" s="1"/>
  <c r="R7" i="41"/>
  <c r="H7" i="41" s="1"/>
  <c r="I7" i="41" s="1"/>
  <c r="R6" i="41"/>
  <c r="H6" i="41" s="1"/>
  <c r="I6" i="41" s="1"/>
  <c r="R5" i="41"/>
  <c r="H5" i="41"/>
  <c r="I5" i="41" s="1"/>
  <c r="R13" i="33"/>
  <c r="H13" i="33" s="1"/>
  <c r="I13" i="33" s="1"/>
  <c r="R15" i="36" l="1"/>
  <c r="H15" i="36" s="1"/>
  <c r="I15" i="36" s="1"/>
  <c r="R14" i="36"/>
  <c r="H14" i="36" s="1"/>
  <c r="I14" i="36" s="1"/>
  <c r="R13" i="36"/>
  <c r="H13" i="36" s="1"/>
  <c r="I13" i="36" s="1"/>
  <c r="R12" i="36"/>
  <c r="H12" i="36" s="1"/>
  <c r="I12" i="36" s="1"/>
  <c r="R11" i="36"/>
  <c r="H11" i="36" s="1"/>
  <c r="I11" i="36" s="1"/>
  <c r="R10" i="36"/>
  <c r="H10" i="36" s="1"/>
  <c r="I10" i="36" s="1"/>
  <c r="R9" i="36"/>
  <c r="H9" i="36" s="1"/>
  <c r="I9" i="36" s="1"/>
  <c r="R8" i="36"/>
  <c r="H8" i="36" s="1"/>
  <c r="I8" i="36" s="1"/>
  <c r="R7" i="36"/>
  <c r="H7" i="36" s="1"/>
  <c r="I7" i="36" s="1"/>
  <c r="R6" i="36"/>
  <c r="H6" i="36" s="1"/>
  <c r="I6" i="36" s="1"/>
  <c r="R5" i="36"/>
  <c r="H5" i="36" s="1"/>
  <c r="I5" i="36" s="1"/>
  <c r="R15" i="34"/>
  <c r="H15" i="34" s="1"/>
  <c r="I15" i="34" s="1"/>
  <c r="R14" i="34"/>
  <c r="H14" i="34" s="1"/>
  <c r="I14" i="34" s="1"/>
  <c r="R15" i="41"/>
  <c r="H15" i="41" s="1"/>
  <c r="I15" i="41" s="1"/>
  <c r="R14" i="41"/>
  <c r="H14" i="41" s="1"/>
  <c r="I14" i="41" s="1"/>
  <c r="R15" i="40"/>
  <c r="H15" i="40" s="1"/>
  <c r="I15" i="40" s="1"/>
  <c r="R14" i="40"/>
  <c r="H14" i="40" s="1"/>
  <c r="I14" i="40" s="1"/>
  <c r="R12" i="40"/>
  <c r="H12" i="40" s="1"/>
  <c r="I12" i="40" s="1"/>
  <c r="R11" i="40"/>
  <c r="H11" i="40" s="1"/>
  <c r="I11" i="40" s="1"/>
  <c r="R10" i="40"/>
  <c r="H10" i="40" s="1"/>
  <c r="I10" i="40" s="1"/>
  <c r="R9" i="40"/>
  <c r="H9" i="40" s="1"/>
  <c r="I9" i="40" s="1"/>
  <c r="R8" i="40"/>
  <c r="H8" i="40" s="1"/>
  <c r="I8" i="40" s="1"/>
  <c r="R7" i="40"/>
  <c r="H7" i="40" s="1"/>
  <c r="I7" i="40" s="1"/>
  <c r="R6" i="40"/>
  <c r="H6" i="40" s="1"/>
  <c r="I6" i="40" s="1"/>
  <c r="R5" i="40"/>
  <c r="H5" i="40" s="1"/>
  <c r="I5" i="40" s="1"/>
  <c r="R15" i="39"/>
  <c r="H15" i="39" s="1"/>
  <c r="I15" i="39" s="1"/>
  <c r="R14" i="39"/>
  <c r="H14" i="39" s="1"/>
  <c r="I14" i="39" s="1"/>
  <c r="R12" i="39"/>
  <c r="H12" i="39" s="1"/>
  <c r="I12" i="39" s="1"/>
  <c r="R11" i="39"/>
  <c r="H11" i="39" s="1"/>
  <c r="I11" i="39" s="1"/>
  <c r="R10" i="39"/>
  <c r="H10" i="39" s="1"/>
  <c r="I10" i="39" s="1"/>
  <c r="R9" i="39"/>
  <c r="H9" i="39" s="1"/>
  <c r="I9" i="39" s="1"/>
  <c r="R8" i="39"/>
  <c r="H8" i="39" s="1"/>
  <c r="I8" i="39" s="1"/>
  <c r="R7" i="39"/>
  <c r="H7" i="39" s="1"/>
  <c r="I7" i="39" s="1"/>
  <c r="R6" i="39"/>
  <c r="H6" i="39" s="1"/>
  <c r="I6" i="39" s="1"/>
  <c r="R5" i="39"/>
  <c r="H5" i="39" s="1"/>
  <c r="I5" i="39" s="1"/>
  <c r="R15" i="38"/>
  <c r="H15" i="38" s="1"/>
  <c r="I15" i="38" s="1"/>
  <c r="R14" i="38"/>
  <c r="H14" i="38" s="1"/>
  <c r="I14" i="38" s="1"/>
  <c r="R12" i="38"/>
  <c r="H12" i="38" s="1"/>
  <c r="I12" i="38" s="1"/>
  <c r="R11" i="38"/>
  <c r="H11" i="38" s="1"/>
  <c r="I11" i="38" s="1"/>
  <c r="R10" i="38"/>
  <c r="H10" i="38" s="1"/>
  <c r="I10" i="38" s="1"/>
  <c r="R9" i="38"/>
  <c r="H9" i="38" s="1"/>
  <c r="I9" i="38" s="1"/>
  <c r="R8" i="38"/>
  <c r="H8" i="38" s="1"/>
  <c r="I8" i="38" s="1"/>
  <c r="R7" i="38"/>
  <c r="H7" i="38" s="1"/>
  <c r="I7" i="38" s="1"/>
  <c r="R6" i="38"/>
  <c r="H6" i="38" s="1"/>
  <c r="I6" i="38" s="1"/>
  <c r="R5" i="38"/>
  <c r="H5" i="38" s="1"/>
  <c r="I5" i="38" s="1"/>
  <c r="R15" i="37"/>
  <c r="H15" i="37" s="1"/>
  <c r="I15" i="37" s="1"/>
  <c r="R14" i="37"/>
  <c r="H14" i="37" s="1"/>
  <c r="I14" i="37" s="1"/>
  <c r="R13" i="37"/>
  <c r="H13" i="37" s="1"/>
  <c r="I13" i="37" s="1"/>
  <c r="R12" i="37"/>
  <c r="H12" i="37" s="1"/>
  <c r="I12" i="37" s="1"/>
  <c r="R11" i="37"/>
  <c r="H11" i="37" s="1"/>
  <c r="I11" i="37" s="1"/>
  <c r="R10" i="37"/>
  <c r="H10" i="37" s="1"/>
  <c r="I10" i="37" s="1"/>
  <c r="R9" i="37"/>
  <c r="H9" i="37" s="1"/>
  <c r="I9" i="37" s="1"/>
  <c r="R8" i="37"/>
  <c r="H8" i="37" s="1"/>
  <c r="I8" i="37" s="1"/>
  <c r="R7" i="37"/>
  <c r="H7" i="37" s="1"/>
  <c r="I7" i="37" s="1"/>
  <c r="R6" i="37"/>
  <c r="H6" i="37" s="1"/>
  <c r="I6" i="37" s="1"/>
  <c r="R5" i="37"/>
  <c r="H5" i="37" s="1"/>
  <c r="I5" i="37" s="1"/>
  <c r="R15" i="33"/>
  <c r="H15" i="33" s="1"/>
  <c r="I15" i="33" s="1"/>
  <c r="R14" i="33"/>
  <c r="H14" i="33" s="1"/>
  <c r="I14" i="33" s="1"/>
  <c r="R12" i="33"/>
  <c r="H12" i="33" s="1"/>
  <c r="I12" i="33" s="1"/>
  <c r="R11" i="33"/>
  <c r="H11" i="33" s="1"/>
  <c r="I11" i="33" s="1"/>
  <c r="R10" i="33"/>
  <c r="H10" i="33" s="1"/>
  <c r="I10" i="33" s="1"/>
  <c r="R9" i="33"/>
  <c r="H9" i="33" s="1"/>
  <c r="I9" i="33" s="1"/>
  <c r="R8" i="33"/>
  <c r="H8" i="33" s="1"/>
  <c r="I8" i="33" s="1"/>
  <c r="R7" i="33"/>
  <c r="H7" i="33" s="1"/>
  <c r="I7" i="33" s="1"/>
  <c r="R6" i="33"/>
  <c r="H6" i="33" s="1"/>
  <c r="I6" i="33" s="1"/>
  <c r="R5" i="33"/>
  <c r="H5" i="33" s="1"/>
  <c r="I5" i="33" s="1"/>
  <c r="R15" i="32"/>
  <c r="H15" i="32" s="1"/>
  <c r="I15" i="32" s="1"/>
  <c r="R14" i="32"/>
  <c r="H14" i="32" s="1"/>
  <c r="I14" i="32" s="1"/>
  <c r="R12" i="32"/>
  <c r="H12" i="32" s="1"/>
  <c r="I12" i="32" s="1"/>
  <c r="R11" i="32"/>
  <c r="H11" i="32" s="1"/>
  <c r="I11" i="32" s="1"/>
  <c r="R10" i="32"/>
  <c r="H10" i="32" s="1"/>
  <c r="I10" i="32" s="1"/>
  <c r="R9" i="32"/>
  <c r="H9" i="32" s="1"/>
  <c r="I9" i="32" s="1"/>
  <c r="R8" i="32"/>
  <c r="H8" i="32" s="1"/>
  <c r="I8" i="32" s="1"/>
  <c r="R7" i="32"/>
  <c r="H7" i="32" s="1"/>
  <c r="I7" i="32" s="1"/>
  <c r="R6" i="32"/>
  <c r="H6" i="32" s="1"/>
  <c r="I6" i="32" s="1"/>
  <c r="R5" i="32"/>
  <c r="H5" i="32" s="1"/>
  <c r="I5" i="32" s="1"/>
  <c r="R15" i="31"/>
  <c r="H15" i="31" s="1"/>
  <c r="I15" i="31" s="1"/>
  <c r="R14" i="31"/>
  <c r="H14" i="31" s="1"/>
  <c r="I14" i="31" s="1"/>
  <c r="R12" i="31"/>
  <c r="H12" i="31" s="1"/>
  <c r="I12" i="31" s="1"/>
  <c r="R11" i="31"/>
  <c r="H11" i="31" s="1"/>
  <c r="I11" i="31" s="1"/>
  <c r="R10" i="31"/>
  <c r="H10" i="31" s="1"/>
  <c r="I10" i="31" s="1"/>
  <c r="R9" i="31"/>
  <c r="H9" i="31" s="1"/>
  <c r="I9" i="31" s="1"/>
  <c r="R8" i="31"/>
  <c r="H8" i="31" s="1"/>
  <c r="I8" i="31" s="1"/>
  <c r="R7" i="31"/>
  <c r="H7" i="31" s="1"/>
  <c r="I7" i="31" s="1"/>
  <c r="R6" i="31"/>
  <c r="H6" i="31" s="1"/>
  <c r="I6" i="31" s="1"/>
  <c r="R5" i="31"/>
  <c r="H5" i="31" s="1"/>
  <c r="I5" i="31" s="1"/>
  <c r="R15" i="30"/>
  <c r="H15" i="30" s="1"/>
  <c r="I15" i="30" s="1"/>
  <c r="R14" i="30"/>
  <c r="H14" i="30" s="1"/>
  <c r="I14" i="30" s="1"/>
  <c r="R12" i="30"/>
  <c r="H12" i="30" s="1"/>
  <c r="I12" i="30" s="1"/>
  <c r="R11" i="30"/>
  <c r="H11" i="30" s="1"/>
  <c r="I11" i="30" s="1"/>
  <c r="R10" i="30"/>
  <c r="H10" i="30" s="1"/>
  <c r="I10" i="30" s="1"/>
  <c r="R9" i="30"/>
  <c r="H9" i="30" s="1"/>
  <c r="I9" i="30" s="1"/>
  <c r="R8" i="30"/>
  <c r="H8" i="30" s="1"/>
  <c r="I8" i="30" s="1"/>
  <c r="R7" i="30"/>
  <c r="H7" i="30" s="1"/>
  <c r="I7" i="30" s="1"/>
  <c r="R6" i="30"/>
  <c r="H6" i="30" s="1"/>
  <c r="I6" i="30" s="1"/>
  <c r="R5" i="30"/>
  <c r="H5" i="30" s="1"/>
  <c r="I5" i="30" s="1"/>
  <c r="R15" i="29"/>
  <c r="H15" i="29" s="1"/>
  <c r="I15" i="29" s="1"/>
  <c r="R14" i="29"/>
  <c r="H14" i="29" s="1"/>
  <c r="I14" i="29" s="1"/>
  <c r="R12" i="29"/>
  <c r="H12" i="29" s="1"/>
  <c r="I12" i="29" s="1"/>
  <c r="R11" i="29"/>
  <c r="H11" i="29" s="1"/>
  <c r="I11" i="29" s="1"/>
  <c r="R10" i="29"/>
  <c r="H10" i="29" s="1"/>
  <c r="I10" i="29" s="1"/>
  <c r="R9" i="29"/>
  <c r="H9" i="29" s="1"/>
  <c r="I9" i="29" s="1"/>
  <c r="R8" i="29"/>
  <c r="H8" i="29" s="1"/>
  <c r="I8" i="29" s="1"/>
  <c r="R7" i="29"/>
  <c r="H7" i="29" s="1"/>
  <c r="I7" i="29" s="1"/>
  <c r="R6" i="29"/>
  <c r="H6" i="29" s="1"/>
  <c r="I6" i="29" s="1"/>
  <c r="R5" i="29"/>
  <c r="H5" i="29" s="1"/>
  <c r="I5" i="29" s="1"/>
  <c r="R15" i="26"/>
  <c r="H15" i="26" s="1"/>
  <c r="I15" i="26" s="1"/>
  <c r="R14" i="26"/>
  <c r="H14" i="26" s="1"/>
  <c r="I14" i="26" s="1"/>
  <c r="R12" i="26"/>
  <c r="H12" i="26" s="1"/>
  <c r="I12" i="26" s="1"/>
  <c r="R11" i="26"/>
  <c r="H11" i="26" s="1"/>
  <c r="I11" i="26" s="1"/>
  <c r="R10" i="26"/>
  <c r="H10" i="26" s="1"/>
  <c r="I10" i="26" s="1"/>
  <c r="R9" i="26"/>
  <c r="H9" i="26" s="1"/>
  <c r="I9" i="26" s="1"/>
  <c r="R8" i="26"/>
  <c r="H8" i="26" s="1"/>
  <c r="I8" i="26" s="1"/>
  <c r="R7" i="26"/>
  <c r="H7" i="26" s="1"/>
  <c r="I7" i="26" s="1"/>
  <c r="R6" i="26"/>
  <c r="H6" i="26" s="1"/>
  <c r="I6" i="26" s="1"/>
  <c r="R5" i="26"/>
  <c r="H5" i="26" s="1"/>
  <c r="I5" i="26" s="1"/>
  <c r="R15" i="25"/>
  <c r="H15" i="25" s="1"/>
  <c r="I15" i="25" s="1"/>
  <c r="R14" i="25"/>
  <c r="H14" i="25" s="1"/>
  <c r="I14" i="25" s="1"/>
  <c r="R12" i="25"/>
  <c r="H12" i="25" s="1"/>
  <c r="I12" i="25" s="1"/>
  <c r="R11" i="25"/>
  <c r="H11" i="25" s="1"/>
  <c r="I11" i="25" s="1"/>
  <c r="R10" i="25"/>
  <c r="H10" i="25" s="1"/>
  <c r="I10" i="25" s="1"/>
  <c r="R9" i="25"/>
  <c r="H9" i="25" s="1"/>
  <c r="I9" i="25" s="1"/>
  <c r="R8" i="25"/>
  <c r="H8" i="25" s="1"/>
  <c r="I8" i="25" s="1"/>
  <c r="R7" i="25"/>
  <c r="H7" i="25" s="1"/>
  <c r="I7" i="25" s="1"/>
  <c r="R6" i="25"/>
  <c r="H6" i="25" s="1"/>
  <c r="I6" i="25" s="1"/>
  <c r="R5" i="25"/>
  <c r="H5" i="25" s="1"/>
  <c r="I5" i="25" s="1"/>
  <c r="R15" i="27"/>
  <c r="H15" i="27" s="1"/>
  <c r="I15" i="27" s="1"/>
  <c r="R14" i="27"/>
  <c r="H14" i="27" s="1"/>
  <c r="I14" i="27" s="1"/>
  <c r="R12" i="27"/>
  <c r="H12" i="27" s="1"/>
  <c r="I12" i="27" s="1"/>
  <c r="R11" i="27"/>
  <c r="H11" i="27" s="1"/>
  <c r="I11" i="27" s="1"/>
  <c r="R10" i="27"/>
  <c r="H10" i="27" s="1"/>
  <c r="I10" i="27" s="1"/>
  <c r="R9" i="27"/>
  <c r="H9" i="27" s="1"/>
  <c r="I9" i="27" s="1"/>
  <c r="R8" i="27"/>
  <c r="H8" i="27" s="1"/>
  <c r="I8" i="27" s="1"/>
  <c r="R7" i="27"/>
  <c r="H7" i="27" s="1"/>
  <c r="I7" i="27" s="1"/>
  <c r="R6" i="27"/>
  <c r="H6" i="27" s="1"/>
  <c r="I6" i="27" s="1"/>
  <c r="R5" i="27"/>
  <c r="H5" i="27" s="1"/>
  <c r="I5" i="27" s="1"/>
  <c r="E5" i="28"/>
  <c r="R13" i="42"/>
  <c r="R12" i="42"/>
  <c r="H12" i="42" s="1"/>
  <c r="I12" i="42" s="1"/>
  <c r="R11" i="42"/>
  <c r="H11" i="42" s="1"/>
  <c r="I11" i="42" s="1"/>
  <c r="R10" i="42"/>
  <c r="H10" i="42" s="1"/>
  <c r="I10" i="42" s="1"/>
  <c r="D15" i="42"/>
  <c r="D14" i="42"/>
  <c r="D13" i="42"/>
  <c r="D12" i="42"/>
  <c r="D11" i="42"/>
  <c r="D10" i="42"/>
  <c r="D9" i="42"/>
  <c r="D8" i="42"/>
  <c r="D7" i="42"/>
  <c r="D6" i="42"/>
  <c r="H13" i="42"/>
  <c r="I13" i="42" s="1"/>
  <c r="D9" i="34" l="1"/>
  <c r="D9" i="38"/>
  <c r="D9" i="31"/>
  <c r="D9" i="25"/>
  <c r="D9" i="40"/>
  <c r="D9" i="41"/>
  <c r="D9" i="37"/>
  <c r="D9" i="36"/>
  <c r="D9" i="39"/>
  <c r="D9" i="32"/>
  <c r="D9" i="26"/>
  <c r="D9" i="33"/>
  <c r="D9" i="29"/>
  <c r="D9" i="30"/>
  <c r="D9" i="27"/>
  <c r="D13" i="34"/>
  <c r="D13" i="38"/>
  <c r="D13" i="31"/>
  <c r="D13" i="25"/>
  <c r="D13" i="33"/>
  <c r="D13" i="29"/>
  <c r="D13" i="30"/>
  <c r="D13" i="27"/>
  <c r="D13" i="36"/>
  <c r="D13" i="39"/>
  <c r="D13" i="32"/>
  <c r="D13" i="26"/>
  <c r="D13" i="40"/>
  <c r="D13" i="41"/>
  <c r="D13" i="37"/>
  <c r="D8" i="41"/>
  <c r="D8" i="37"/>
  <c r="D8" i="30"/>
  <c r="D8" i="27"/>
  <c r="D8" i="36"/>
  <c r="D8" i="32"/>
  <c r="D8" i="26"/>
  <c r="D8" i="29"/>
  <c r="D8" i="34"/>
  <c r="D8" i="38"/>
  <c r="D8" i="31"/>
  <c r="D8" i="25"/>
  <c r="D8" i="39"/>
  <c r="D8" i="40"/>
  <c r="D8" i="33"/>
  <c r="D12" i="41"/>
  <c r="D12" i="37"/>
  <c r="D12" i="30"/>
  <c r="D12" i="27"/>
  <c r="D12" i="39"/>
  <c r="D12" i="40"/>
  <c r="D12" i="33"/>
  <c r="D12" i="34"/>
  <c r="D12" i="38"/>
  <c r="D12" i="31"/>
  <c r="D12" i="25"/>
  <c r="D12" i="36"/>
  <c r="D12" i="32"/>
  <c r="D12" i="26"/>
  <c r="D12" i="29"/>
  <c r="D6" i="36"/>
  <c r="D6" i="39"/>
  <c r="D6" i="32"/>
  <c r="D6" i="26"/>
  <c r="D6" i="30"/>
  <c r="D6" i="27"/>
  <c r="D6" i="34"/>
  <c r="D6" i="38"/>
  <c r="D6" i="40"/>
  <c r="D6" i="33"/>
  <c r="D6" i="29"/>
  <c r="D6" i="41"/>
  <c r="D6" i="37"/>
  <c r="D6" i="31"/>
  <c r="D6" i="25"/>
  <c r="D10" i="36"/>
  <c r="D10" i="39"/>
  <c r="D10" i="32"/>
  <c r="D10" i="26"/>
  <c r="D10" i="41"/>
  <c r="D10" i="37"/>
  <c r="D10" i="31"/>
  <c r="D10" i="25"/>
  <c r="D10" i="40"/>
  <c r="D10" i="33"/>
  <c r="D10" i="29"/>
  <c r="D10" i="30"/>
  <c r="D10" i="27"/>
  <c r="D10" i="34"/>
  <c r="D10" i="38"/>
  <c r="D14" i="36"/>
  <c r="D14" i="39"/>
  <c r="D14" i="32"/>
  <c r="D14" i="26"/>
  <c r="D14" i="30"/>
  <c r="D14" i="27"/>
  <c r="D14" i="34"/>
  <c r="D14" i="38"/>
  <c r="D14" i="40"/>
  <c r="D14" i="33"/>
  <c r="D14" i="29"/>
  <c r="D14" i="41"/>
  <c r="D14" i="37"/>
  <c r="D14" i="31"/>
  <c r="D14" i="25"/>
  <c r="D7" i="40"/>
  <c r="D7" i="33"/>
  <c r="D7" i="29"/>
  <c r="D7" i="34"/>
  <c r="D7" i="38"/>
  <c r="D7" i="32"/>
  <c r="D7" i="26"/>
  <c r="D7" i="41"/>
  <c r="D7" i="37"/>
  <c r="D7" i="30"/>
  <c r="D7" i="27"/>
  <c r="D7" i="31"/>
  <c r="D7" i="25"/>
  <c r="D7" i="36"/>
  <c r="D7" i="39"/>
  <c r="D11" i="40"/>
  <c r="D11" i="33"/>
  <c r="D11" i="29"/>
  <c r="D11" i="31"/>
  <c r="D11" i="25"/>
  <c r="D11" i="36"/>
  <c r="D11" i="39"/>
  <c r="D11" i="26"/>
  <c r="D11" i="41"/>
  <c r="D11" i="37"/>
  <c r="D11" i="30"/>
  <c r="D11" i="27"/>
  <c r="D11" i="34"/>
  <c r="D11" i="38"/>
  <c r="D11" i="32"/>
  <c r="D15" i="40"/>
  <c r="D15" i="33"/>
  <c r="D15" i="29"/>
  <c r="D15" i="34"/>
  <c r="D15" i="38"/>
  <c r="D15" i="39"/>
  <c r="D15" i="32"/>
  <c r="D15" i="41"/>
  <c r="D15" i="37"/>
  <c r="D15" i="30"/>
  <c r="D15" i="27"/>
  <c r="D15" i="31"/>
  <c r="D15" i="25"/>
  <c r="D15" i="36"/>
  <c r="D15" i="26"/>
  <c r="K18" i="36" l="1"/>
  <c r="Q18" i="36"/>
  <c r="P18" i="36"/>
  <c r="O18" i="36"/>
  <c r="N18" i="36"/>
  <c r="M18" i="36"/>
  <c r="L18" i="36"/>
  <c r="Q18" i="34"/>
  <c r="P18" i="34"/>
  <c r="O18" i="34"/>
  <c r="N18" i="34"/>
  <c r="M18" i="34"/>
  <c r="K18" i="34"/>
  <c r="L18" i="34"/>
  <c r="Q16" i="34"/>
  <c r="P16" i="34"/>
  <c r="O16" i="34"/>
  <c r="N16" i="34"/>
  <c r="M16" i="34"/>
  <c r="L16" i="34"/>
  <c r="K16" i="34"/>
  <c r="G16" i="34"/>
  <c r="R18" i="36" l="1"/>
  <c r="R18" i="34"/>
  <c r="O11" i="28"/>
  <c r="K18" i="41"/>
  <c r="L18" i="41"/>
  <c r="M18" i="41"/>
  <c r="N18" i="41"/>
  <c r="M18" i="40"/>
  <c r="L18" i="40"/>
  <c r="K18" i="40"/>
  <c r="K18" i="39"/>
  <c r="L18" i="39"/>
  <c r="K18" i="38"/>
  <c r="Q18" i="41"/>
  <c r="P18" i="41"/>
  <c r="O18" i="41"/>
  <c r="Q18" i="40"/>
  <c r="P18" i="40"/>
  <c r="O18" i="40"/>
  <c r="N18" i="40"/>
  <c r="Q18" i="39"/>
  <c r="P18" i="39"/>
  <c r="O18" i="39"/>
  <c r="N18" i="39"/>
  <c r="M18" i="39"/>
  <c r="Q18" i="38"/>
  <c r="P18" i="38"/>
  <c r="O18" i="38"/>
  <c r="N18" i="38"/>
  <c r="M18" i="38"/>
  <c r="L18" i="38"/>
  <c r="K18" i="37"/>
  <c r="Q18" i="37"/>
  <c r="P18" i="37"/>
  <c r="O18" i="37"/>
  <c r="N18" i="37"/>
  <c r="M18" i="37"/>
  <c r="L18" i="37"/>
  <c r="K18" i="33"/>
  <c r="Q18" i="33"/>
  <c r="P18" i="33"/>
  <c r="O18" i="33"/>
  <c r="N18" i="33"/>
  <c r="M18" i="33"/>
  <c r="L18" i="33"/>
  <c r="K18" i="32"/>
  <c r="Q18" i="32"/>
  <c r="P18" i="32"/>
  <c r="O18" i="32"/>
  <c r="N18" i="32"/>
  <c r="M18" i="32"/>
  <c r="L18" i="32"/>
  <c r="K18" i="31"/>
  <c r="Q18" i="31"/>
  <c r="P18" i="31"/>
  <c r="O18" i="31"/>
  <c r="N18" i="31"/>
  <c r="M18" i="31"/>
  <c r="L18" i="31"/>
  <c r="K18" i="30"/>
  <c r="Q18" i="30"/>
  <c r="P18" i="30"/>
  <c r="O18" i="30"/>
  <c r="N18" i="30"/>
  <c r="M18" i="30"/>
  <c r="L18" i="30"/>
  <c r="R18" i="37" l="1"/>
  <c r="R18" i="31"/>
  <c r="R18" i="33"/>
  <c r="R18" i="38"/>
  <c r="R18" i="41"/>
  <c r="R18" i="32"/>
  <c r="R18" i="30"/>
  <c r="R18" i="40"/>
  <c r="R18" i="39"/>
  <c r="K18" i="29"/>
  <c r="Q18" i="29"/>
  <c r="P18" i="29"/>
  <c r="O18" i="29"/>
  <c r="N18" i="29"/>
  <c r="M18" i="29"/>
  <c r="L18" i="29"/>
  <c r="K18" i="26"/>
  <c r="Q18" i="26"/>
  <c r="P18" i="26"/>
  <c r="O18" i="26"/>
  <c r="N18" i="26"/>
  <c r="M18" i="26"/>
  <c r="L18" i="26"/>
  <c r="Q18" i="25"/>
  <c r="P18" i="25"/>
  <c r="O18" i="25"/>
  <c r="N18" i="25"/>
  <c r="M18" i="25"/>
  <c r="L18" i="25"/>
  <c r="K18" i="25"/>
  <c r="Q18" i="27"/>
  <c r="P18" i="27"/>
  <c r="O18" i="27"/>
  <c r="N18" i="27"/>
  <c r="M18" i="27"/>
  <c r="L18" i="27"/>
  <c r="K18" i="27"/>
  <c r="R18" i="29" l="1"/>
  <c r="R18" i="27"/>
  <c r="R18" i="26"/>
  <c r="R18" i="25"/>
  <c r="B11" i="28" l="1"/>
  <c r="P11" i="28" l="1"/>
  <c r="N11" i="28"/>
  <c r="M11" i="28"/>
  <c r="L11" i="28"/>
  <c r="K11" i="28"/>
  <c r="Q16" i="38"/>
  <c r="P16" i="38"/>
  <c r="O16" i="38"/>
  <c r="N16" i="38"/>
  <c r="M16" i="38"/>
  <c r="L16" i="38"/>
  <c r="K16" i="38"/>
  <c r="G16" i="38"/>
  <c r="J11" i="28"/>
  <c r="I11" i="28" l="1"/>
  <c r="Q16" i="33"/>
  <c r="P16" i="33"/>
  <c r="O16" i="33"/>
  <c r="N16" i="33"/>
  <c r="M16" i="33"/>
  <c r="L16" i="33"/>
  <c r="K16" i="33"/>
  <c r="G16" i="33"/>
  <c r="H11" i="28"/>
  <c r="G16" i="32"/>
  <c r="K16" i="32"/>
  <c r="L16" i="32"/>
  <c r="M16" i="32"/>
  <c r="N16" i="32"/>
  <c r="O16" i="32"/>
  <c r="P16" i="32"/>
  <c r="Q16" i="32"/>
  <c r="G11" i="28"/>
  <c r="F11" i="43"/>
  <c r="D11" i="43"/>
  <c r="E11" i="43"/>
  <c r="F11" i="28"/>
  <c r="E11" i="28"/>
  <c r="G16" i="29"/>
  <c r="K16" i="29"/>
  <c r="L16" i="29"/>
  <c r="M16" i="29"/>
  <c r="N16" i="29"/>
  <c r="O16" i="29"/>
  <c r="P16" i="29"/>
  <c r="Q16" i="29"/>
  <c r="D11" i="28"/>
  <c r="B1" i="42"/>
  <c r="B1" i="43"/>
  <c r="B1" i="27"/>
  <c r="C11" i="28"/>
  <c r="B1" i="34" l="1"/>
  <c r="B1" i="41"/>
  <c r="B1" i="40"/>
  <c r="B1" i="39"/>
  <c r="B1" i="38"/>
  <c r="B1" i="37"/>
  <c r="B1" i="33"/>
  <c r="B1" i="32"/>
  <c r="B1" i="31"/>
  <c r="B1" i="30"/>
  <c r="B1" i="29"/>
  <c r="B1" i="26"/>
  <c r="B1" i="25"/>
  <c r="Q16" i="41"/>
  <c r="P16" i="41"/>
  <c r="O16" i="41"/>
  <c r="N16" i="41"/>
  <c r="M16" i="41"/>
  <c r="L16" i="41"/>
  <c r="K16" i="41"/>
  <c r="G16" i="41"/>
  <c r="Q16" i="40"/>
  <c r="P16" i="40"/>
  <c r="O16" i="40"/>
  <c r="N16" i="40"/>
  <c r="M16" i="40"/>
  <c r="L16" i="40"/>
  <c r="K16" i="40"/>
  <c r="G16" i="40"/>
  <c r="Q16" i="39"/>
  <c r="P16" i="39"/>
  <c r="O16" i="39"/>
  <c r="N16" i="39"/>
  <c r="M16" i="39"/>
  <c r="L16" i="39"/>
  <c r="K16" i="39"/>
  <c r="G16" i="39"/>
  <c r="Q16" i="37"/>
  <c r="P16" i="37"/>
  <c r="O16" i="37"/>
  <c r="N16" i="37"/>
  <c r="M16" i="37"/>
  <c r="L16" i="37"/>
  <c r="K16" i="37"/>
  <c r="G16" i="37"/>
  <c r="Q16" i="31"/>
  <c r="P16" i="31"/>
  <c r="O16" i="31"/>
  <c r="N16" i="31"/>
  <c r="M16" i="31"/>
  <c r="L16" i="31"/>
  <c r="K16" i="31"/>
  <c r="G16" i="31"/>
  <c r="Q16" i="30"/>
  <c r="P16" i="30"/>
  <c r="O16" i="30"/>
  <c r="N16" i="30"/>
  <c r="M16" i="30"/>
  <c r="L16" i="30"/>
  <c r="K16" i="30"/>
  <c r="G16" i="30"/>
  <c r="Q16" i="26"/>
  <c r="P16" i="26"/>
  <c r="O16" i="26"/>
  <c r="N16" i="26"/>
  <c r="M16" i="26"/>
  <c r="L16" i="26"/>
  <c r="K16" i="26"/>
  <c r="G16" i="26"/>
  <c r="Q16" i="25"/>
  <c r="P16" i="25"/>
  <c r="O16" i="25"/>
  <c r="N16" i="25"/>
  <c r="M16" i="25"/>
  <c r="L16" i="25"/>
  <c r="K16" i="25"/>
  <c r="G16" i="25"/>
  <c r="Q16" i="27"/>
  <c r="P16" i="27"/>
  <c r="O16" i="27"/>
  <c r="N16" i="27"/>
  <c r="M16" i="27"/>
  <c r="L16" i="27"/>
  <c r="K16" i="27"/>
  <c r="G16" i="27"/>
  <c r="Q16" i="36"/>
  <c r="P16" i="36"/>
  <c r="O16" i="36"/>
  <c r="N16" i="36"/>
  <c r="M16" i="36"/>
  <c r="L16" i="36"/>
  <c r="K16" i="36"/>
  <c r="G16" i="36"/>
  <c r="B1" i="36" l="1"/>
  <c r="P11" i="43"/>
  <c r="O11" i="43"/>
  <c r="N11" i="43"/>
  <c r="M11" i="43"/>
  <c r="L11" i="43"/>
  <c r="K11" i="43"/>
  <c r="J11" i="43"/>
  <c r="I11" i="43"/>
  <c r="H11" i="43"/>
  <c r="G11" i="43"/>
  <c r="C11" i="43"/>
  <c r="B11" i="43"/>
  <c r="R16" i="34" l="1"/>
  <c r="D22" i="34" s="1"/>
  <c r="R16" i="38"/>
  <c r="D22" i="38" s="1"/>
  <c r="R16" i="33"/>
  <c r="D22" i="33" s="1"/>
  <c r="I16" i="32"/>
  <c r="H16" i="32"/>
  <c r="I16" i="29"/>
  <c r="H16" i="29"/>
  <c r="R16" i="41"/>
  <c r="D22" i="41" s="1"/>
  <c r="R16" i="40"/>
  <c r="D22" i="40" s="1"/>
  <c r="R16" i="39"/>
  <c r="D22" i="39" s="1"/>
  <c r="H16" i="38"/>
  <c r="R16" i="37"/>
  <c r="D22" i="37" s="1"/>
  <c r="R16" i="32"/>
  <c r="R16" i="31"/>
  <c r="D22" i="31" s="1"/>
  <c r="R16" i="30"/>
  <c r="D22" i="30" s="1"/>
  <c r="R16" i="29"/>
  <c r="D22" i="29" s="1"/>
  <c r="R16" i="26"/>
  <c r="D22" i="26" s="1"/>
  <c r="L10" i="28" l="1"/>
  <c r="I16" i="34"/>
  <c r="H16" i="34"/>
  <c r="I10" i="28"/>
  <c r="I16" i="33"/>
  <c r="H16" i="33"/>
  <c r="D22" i="32"/>
  <c r="I16" i="41"/>
  <c r="H16" i="41"/>
  <c r="I16" i="40"/>
  <c r="H16" i="40"/>
  <c r="I16" i="39"/>
  <c r="H16" i="39"/>
  <c r="I16" i="38"/>
  <c r="I16" i="37"/>
  <c r="H16" i="37"/>
  <c r="H10" i="28"/>
  <c r="I16" i="31"/>
  <c r="H16" i="31"/>
  <c r="G10" i="28"/>
  <c r="I16" i="30"/>
  <c r="H16" i="30"/>
  <c r="E10" i="28"/>
  <c r="D10" i="28"/>
  <c r="I16" i="26"/>
  <c r="H16" i="26"/>
  <c r="K10" i="28"/>
  <c r="M10" i="28"/>
  <c r="N10" i="28"/>
  <c r="O10" i="28"/>
  <c r="J10" i="28"/>
  <c r="F10" i="28"/>
  <c r="Q16" i="42" l="1"/>
  <c r="P16" i="42"/>
  <c r="O16" i="42"/>
  <c r="N16" i="42"/>
  <c r="M16" i="42"/>
  <c r="L16" i="42"/>
  <c r="K16" i="42"/>
  <c r="G16" i="42"/>
  <c r="R15" i="42"/>
  <c r="H15" i="42" s="1"/>
  <c r="I15" i="42" s="1"/>
  <c r="R14" i="42"/>
  <c r="H14" i="42" s="1"/>
  <c r="I14" i="42" s="1"/>
  <c r="R9" i="42"/>
  <c r="H9" i="42" s="1"/>
  <c r="I9" i="42" s="1"/>
  <c r="R8" i="42"/>
  <c r="H8" i="42" s="1"/>
  <c r="I8" i="42" s="1"/>
  <c r="R7" i="42"/>
  <c r="H7" i="42" s="1"/>
  <c r="I7" i="42" s="1"/>
  <c r="R6" i="42"/>
  <c r="H6" i="42" s="1"/>
  <c r="I6" i="42" s="1"/>
  <c r="R5" i="42"/>
  <c r="H5" i="42" s="1"/>
  <c r="D5" i="42"/>
  <c r="D5" i="34" l="1"/>
  <c r="D5" i="38"/>
  <c r="D5" i="31"/>
  <c r="D5" i="25"/>
  <c r="D5" i="33"/>
  <c r="D5" i="29"/>
  <c r="D5" i="30"/>
  <c r="D5" i="27"/>
  <c r="D5" i="36"/>
  <c r="D5" i="39"/>
  <c r="D5" i="32"/>
  <c r="D5" i="26"/>
  <c r="D5" i="40"/>
  <c r="D5" i="41"/>
  <c r="D5" i="37"/>
  <c r="I5" i="42"/>
  <c r="I16" i="42" s="1"/>
  <c r="H16" i="42"/>
  <c r="D16" i="42"/>
  <c r="E7" i="28" s="1"/>
  <c r="R16" i="42"/>
  <c r="D22" i="42" s="1"/>
  <c r="D16" i="34" l="1"/>
  <c r="D18" i="34" s="1"/>
  <c r="D18" i="42"/>
  <c r="D16" i="33"/>
  <c r="D18" i="33" s="1"/>
  <c r="I12" i="28" s="1"/>
  <c r="D16" i="38"/>
  <c r="D18" i="38" s="1"/>
  <c r="K12" i="28" s="1"/>
  <c r="D16" i="32"/>
  <c r="D18" i="32" s="1"/>
  <c r="D16" i="29"/>
  <c r="D18" i="29" s="1"/>
  <c r="D16" i="27"/>
  <c r="D16" i="40"/>
  <c r="D18" i="40" s="1"/>
  <c r="M12" i="28" s="1"/>
  <c r="D16" i="31"/>
  <c r="D18" i="31" s="1"/>
  <c r="D16" i="25"/>
  <c r="D16" i="26"/>
  <c r="D16" i="30"/>
  <c r="D16" i="37"/>
  <c r="D16" i="41"/>
  <c r="D18" i="41" s="1"/>
  <c r="N12" i="28" s="1"/>
  <c r="D16" i="36"/>
  <c r="D16" i="39"/>
  <c r="D18" i="26" l="1"/>
  <c r="D12" i="28" s="1"/>
  <c r="D18" i="30"/>
  <c r="F12" i="28" s="1"/>
  <c r="O12" i="28"/>
  <c r="D18" i="39"/>
  <c r="L12" i="28" s="1"/>
  <c r="D18" i="37"/>
  <c r="J12" i="28" s="1"/>
  <c r="R16" i="25"/>
  <c r="D22" i="25" s="1"/>
  <c r="H16" i="27"/>
  <c r="D18" i="27" s="1"/>
  <c r="R16" i="27"/>
  <c r="D22" i="27" s="1"/>
  <c r="H12" i="28"/>
  <c r="G12" i="28"/>
  <c r="E12" i="28"/>
  <c r="C10" i="28" l="1"/>
  <c r="I16" i="25"/>
  <c r="H16" i="25"/>
  <c r="B12" i="28"/>
  <c r="B10" i="28"/>
  <c r="D18" i="25" l="1"/>
  <c r="C12" i="28" s="1"/>
  <c r="I16" i="27"/>
  <c r="R16" i="36" l="1"/>
  <c r="D22" i="36" s="1"/>
  <c r="H16" i="36" l="1"/>
  <c r="I16" i="36"/>
  <c r="P10" i="28"/>
  <c r="D18" i="36" l="1"/>
  <c r="P12" i="28" s="1"/>
</calcChain>
</file>

<file path=xl/sharedStrings.xml><?xml version="1.0" encoding="utf-8"?>
<sst xmlns="http://schemas.openxmlformats.org/spreadsheetml/2006/main" count="654" uniqueCount="65">
  <si>
    <t>Class</t>
  </si>
  <si>
    <t>Working Capacity</t>
  </si>
  <si>
    <t>Spare</t>
  </si>
  <si>
    <t>Maximum Capacity</t>
  </si>
  <si>
    <t>Totals</t>
  </si>
  <si>
    <t>P4</t>
  </si>
  <si>
    <t>P2</t>
  </si>
  <si>
    <t>P1</t>
  </si>
  <si>
    <t>P3</t>
  </si>
  <si>
    <t>P6</t>
  </si>
  <si>
    <t>P7</t>
  </si>
  <si>
    <t>Room Area (m2)</t>
  </si>
  <si>
    <t>P5</t>
  </si>
  <si>
    <t xml:space="preserve"> Room Ref.</t>
  </si>
  <si>
    <t>P6/P7</t>
  </si>
  <si>
    <t>P4/P5</t>
  </si>
  <si>
    <t>Average Year Size</t>
  </si>
  <si>
    <t>Planning Capacity</t>
  </si>
  <si>
    <t>Pupils</t>
  </si>
  <si>
    <t>P1/P2</t>
  </si>
  <si>
    <t>2014/15</t>
  </si>
  <si>
    <t>2015/16</t>
  </si>
  <si>
    <t>2016/17</t>
  </si>
  <si>
    <t>2017/18</t>
  </si>
  <si>
    <t>Key</t>
  </si>
  <si>
    <t>2018/19</t>
  </si>
  <si>
    <t>2019/20</t>
  </si>
  <si>
    <t>2020/21</t>
  </si>
  <si>
    <t>2021/22</t>
  </si>
  <si>
    <t>2022/23</t>
  </si>
  <si>
    <t>2027/28</t>
  </si>
  <si>
    <t>2023/24</t>
  </si>
  <si>
    <t>2024/25</t>
  </si>
  <si>
    <t>2025/26</t>
  </si>
  <si>
    <t>2026/27</t>
  </si>
  <si>
    <t>Total</t>
  </si>
  <si>
    <t>Accommodation</t>
  </si>
  <si>
    <t>P3/P4</t>
  </si>
  <si>
    <t>P2/P3</t>
  </si>
  <si>
    <t>Roll Projections</t>
  </si>
  <si>
    <t>Total Primary Roll</t>
  </si>
  <si>
    <t>Optimum Class Distribution</t>
  </si>
  <si>
    <t>Optimum Pupil Distribution</t>
  </si>
  <si>
    <t>No. of Classes</t>
  </si>
  <si>
    <t>P5/P6</t>
  </si>
  <si>
    <t>Optimum</t>
  </si>
  <si>
    <t>2028/29</t>
  </si>
  <si>
    <t>Occupancy (Based on Planning Capacity)</t>
  </si>
  <si>
    <t>Projected Roll</t>
  </si>
  <si>
    <t>Not all classrooms in use</t>
  </si>
  <si>
    <t>All classrooms in use</t>
  </si>
  <si>
    <t>Additional teaching space required</t>
  </si>
  <si>
    <t>Classrooms in School</t>
  </si>
  <si>
    <t>GP Rooms in School</t>
  </si>
  <si>
    <t>Potential Teaching Spaces</t>
  </si>
  <si>
    <t>Planning Capacity (Based on No. of Classrooms)</t>
  </si>
  <si>
    <t>Check</t>
  </si>
  <si>
    <t>GM1</t>
  </si>
  <si>
    <t>GM2</t>
  </si>
  <si>
    <t>P1-P3</t>
  </si>
  <si>
    <t>P4-P7</t>
  </si>
  <si>
    <t>Craighill Primary</t>
  </si>
  <si>
    <t>1 GP Room in use</t>
  </si>
  <si>
    <t>2 GP Rooms in use</t>
  </si>
  <si>
    <t>APPENDIX 4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</si>
</sst>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_ ;[Red]\-#,##0\ "/>
    <numFmt numFmtId="165" formatCode="#,##0.0_ ;[Red]\-#,##0.0\ "/>
    <numFmt numFmtId="166" formatCode="#,##0.000_ ;[Red]\-#,##0.000\ "/>
    <numFmt numFmtId="167" formatCode="0.0%"/>
    <numFmt numFmtId="168" formatCode="0_)"/>
    <numFmt numFmtId="169" formatCode="General_)"/>
    <numFmt numFmtId="170" formatCode="0.0"/>
    <numFmt numFmtId="171" formatCode="0.000"/>
    <numFmt numFmtId="172" formatCode="#,##0.00_ ;[Red]\-#,##0.00\ "/>
  </numFmts>
  <fonts count="9" x14ac:knownFonts="1">
    <font>
      <sz val="10"/>
      <name val="Arial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9"/>
      <name val="Arial"/>
      <family val="2"/>
    </font>
    <font>
      <sz val="10"/>
      <name val="Times New Roman"/>
      <family val="1"/>
    </font>
    <font>
      <b/>
      <sz val="10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169" fontId="7" fillId="0" borderId="0"/>
    <xf numFmtId="9" fontId="4" fillId="0" borderId="0" applyFont="0" applyFill="0" applyBorder="0" applyAlignment="0" applyProtection="0"/>
  </cellStyleXfs>
  <cellXfs count="86">
    <xf numFmtId="0" fontId="0" fillId="0" borderId="0" xfId="0"/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0" borderId="0" xfId="1" applyNumberFormat="1" applyFont="1" applyAlignment="1">
      <alignment horizontal="center" vertical="center" wrapText="1"/>
    </xf>
    <xf numFmtId="165" fontId="1" fillId="7" borderId="1" xfId="0" applyNumberFormat="1" applyFont="1" applyFill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166" fontId="1" fillId="0" borderId="0" xfId="1" applyNumberFormat="1" applyFont="1" applyAlignment="1">
      <alignment horizontal="center" vertical="center"/>
    </xf>
    <xf numFmtId="165" fontId="1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 wrapText="1"/>
    </xf>
    <xf numFmtId="164" fontId="1" fillId="5" borderId="1" xfId="1" applyNumberFormat="1" applyFont="1" applyFill="1" applyBorder="1" applyAlignment="1">
      <alignment horizontal="center" vertical="center" wrapText="1"/>
    </xf>
    <xf numFmtId="164" fontId="1" fillId="6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164" fontId="1" fillId="7" borderId="1" xfId="1" applyNumberFormat="1" applyFont="1" applyFill="1" applyBorder="1" applyAlignment="1">
      <alignment horizontal="center" vertical="center" wrapText="1"/>
    </xf>
    <xf numFmtId="164" fontId="1" fillId="8" borderId="1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Alignment="1">
      <alignment horizontal="center"/>
    </xf>
    <xf numFmtId="164" fontId="1" fillId="2" borderId="1" xfId="1" applyNumberFormat="1" applyFont="1" applyFill="1" applyBorder="1" applyAlignment="1">
      <alignment horizontal="center" vertical="center" wrapText="1"/>
    </xf>
    <xf numFmtId="168" fontId="6" fillId="0" borderId="0" xfId="0" applyNumberFormat="1" applyFont="1" applyProtection="1"/>
    <xf numFmtId="167" fontId="1" fillId="8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71" fontId="1" fillId="0" borderId="0" xfId="1" applyNumberFormat="1" applyFon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10" borderId="1" xfId="0" applyNumberFormat="1" applyFont="1" applyFill="1" applyBorder="1" applyAlignment="1">
      <alignment horizontal="center" vertical="center" wrapText="1"/>
    </xf>
    <xf numFmtId="0" fontId="1" fillId="0" borderId="0" xfId="2" applyNumberFormat="1" applyFont="1" applyBorder="1" applyAlignment="1">
      <alignment vertical="center"/>
    </xf>
    <xf numFmtId="164" fontId="1" fillId="2" borderId="1" xfId="1" applyNumberFormat="1" applyFont="1" applyFill="1" applyBorder="1" applyAlignment="1">
      <alignment horizontal="center" vertical="center"/>
    </xf>
    <xf numFmtId="0" fontId="1" fillId="2" borderId="1" xfId="2" applyNumberFormat="1" applyFont="1" applyFill="1" applyBorder="1" applyAlignment="1" applyProtection="1">
      <alignment horizontal="center" vertical="center"/>
    </xf>
    <xf numFmtId="0" fontId="1" fillId="2" borderId="1" xfId="2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1" fontId="1" fillId="2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17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 applyProtection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6" fontId="1" fillId="2" borderId="2" xfId="0" applyNumberFormat="1" applyFont="1" applyFill="1" applyBorder="1" applyAlignment="1">
      <alignment horizontal="center" vertical="center" wrapText="1"/>
    </xf>
    <xf numFmtId="165" fontId="1" fillId="8" borderId="5" xfId="0" applyNumberFormat="1" applyFont="1" applyFill="1" applyBorder="1" applyAlignment="1">
      <alignment horizontal="center" vertical="center" wrapText="1"/>
    </xf>
    <xf numFmtId="164" fontId="1" fillId="5" borderId="5" xfId="0" applyNumberFormat="1" applyFont="1" applyFill="1" applyBorder="1" applyAlignment="1">
      <alignment horizontal="center" vertical="center" wrapText="1"/>
    </xf>
    <xf numFmtId="164" fontId="1" fillId="6" borderId="5" xfId="0" applyNumberFormat="1" applyFont="1" applyFill="1" applyBorder="1" applyAlignment="1">
      <alignment horizontal="center" vertical="center" wrapText="1"/>
    </xf>
    <xf numFmtId="172" fontId="1" fillId="0" borderId="0" xfId="0" applyNumberFormat="1" applyFont="1" applyAlignment="1">
      <alignment horizontal="center" vertical="center"/>
    </xf>
    <xf numFmtId="164" fontId="1" fillId="11" borderId="1" xfId="1" applyNumberFormat="1" applyFont="1" applyFill="1" applyBorder="1" applyAlignment="1">
      <alignment horizontal="center" vertical="center" wrapText="1"/>
    </xf>
    <xf numFmtId="164" fontId="1" fillId="12" borderId="1" xfId="1" applyNumberFormat="1" applyFont="1" applyFill="1" applyBorder="1" applyAlignment="1">
      <alignment horizontal="center" vertical="center" wrapText="1"/>
    </xf>
    <xf numFmtId="164" fontId="1" fillId="14" borderId="1" xfId="0" applyNumberFormat="1" applyFont="1" applyFill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center" vertical="center"/>
    </xf>
    <xf numFmtId="164" fontId="1" fillId="15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11" borderId="1" xfId="0" applyNumberFormat="1" applyFont="1" applyFill="1" applyBorder="1" applyAlignment="1">
      <alignment horizontal="center" vertical="center"/>
    </xf>
    <xf numFmtId="1" fontId="1" fillId="6" borderId="1" xfId="2" applyNumberFormat="1" applyFont="1" applyFill="1" applyBorder="1" applyAlignment="1" applyProtection="1">
      <alignment horizontal="center" vertical="center"/>
    </xf>
    <xf numFmtId="1" fontId="1" fillId="7" borderId="1" xfId="0" applyNumberFormat="1" applyFont="1" applyFill="1" applyBorder="1" applyAlignment="1" applyProtection="1">
      <alignment horizontal="center" vertical="center"/>
    </xf>
    <xf numFmtId="1" fontId="8" fillId="7" borderId="1" xfId="0" applyNumberFormat="1" applyFont="1" applyFill="1" applyBorder="1" applyAlignment="1" applyProtection="1">
      <alignment horizontal="center" vertical="center"/>
    </xf>
    <xf numFmtId="164" fontId="2" fillId="16" borderId="2" xfId="0" applyNumberFormat="1" applyFont="1" applyFill="1" applyBorder="1" applyAlignment="1">
      <alignment vertical="center"/>
    </xf>
    <xf numFmtId="164" fontId="2" fillId="16" borderId="3" xfId="0" applyNumberFormat="1" applyFont="1" applyFill="1" applyBorder="1" applyAlignment="1">
      <alignment vertical="center"/>
    </xf>
    <xf numFmtId="49" fontId="2" fillId="16" borderId="3" xfId="0" applyNumberFormat="1" applyFont="1" applyFill="1" applyBorder="1" applyAlignment="1">
      <alignment horizontal="right" vertical="center"/>
    </xf>
    <xf numFmtId="164" fontId="2" fillId="16" borderId="4" xfId="0" applyNumberFormat="1" applyFont="1" applyFill="1" applyBorder="1" applyAlignment="1">
      <alignment vertical="center"/>
    </xf>
    <xf numFmtId="164" fontId="2" fillId="16" borderId="2" xfId="0" applyNumberFormat="1" applyFont="1" applyFill="1" applyBorder="1" applyAlignment="1">
      <alignment horizontal="left" vertical="center"/>
    </xf>
    <xf numFmtId="164" fontId="2" fillId="16" borderId="3" xfId="0" applyNumberFormat="1" applyFont="1" applyFill="1" applyBorder="1" applyAlignment="1">
      <alignment horizontal="left" vertical="center"/>
    </xf>
    <xf numFmtId="164" fontId="2" fillId="16" borderId="3" xfId="0" applyNumberFormat="1" applyFont="1" applyFill="1" applyBorder="1" applyAlignment="1">
      <alignment horizontal="right" vertical="center"/>
    </xf>
    <xf numFmtId="164" fontId="2" fillId="16" borderId="4" xfId="0" applyNumberFormat="1" applyFont="1" applyFill="1" applyBorder="1" applyAlignment="1">
      <alignment horizontal="left" vertical="center"/>
    </xf>
    <xf numFmtId="171" fontId="1" fillId="0" borderId="1" xfId="0" applyNumberFormat="1" applyFont="1" applyFill="1" applyBorder="1" applyAlignment="1">
      <alignment horizontal="center" vertical="center" wrapText="1"/>
    </xf>
    <xf numFmtId="164" fontId="1" fillId="11" borderId="1" xfId="0" applyNumberFormat="1" applyFont="1" applyFill="1" applyBorder="1" applyAlignment="1">
      <alignment horizontal="center" vertical="center" wrapText="1"/>
    </xf>
    <xf numFmtId="1" fontId="1" fillId="1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" fontId="1" fillId="15" borderId="1" xfId="0" applyNumberFormat="1" applyFont="1" applyFill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left" vertical="center"/>
    </xf>
    <xf numFmtId="164" fontId="5" fillId="9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5" fillId="16" borderId="1" xfId="1" applyNumberFormat="1" applyFont="1" applyFill="1" applyBorder="1" applyAlignment="1">
      <alignment horizontal="center" vertical="center" wrapText="1"/>
    </xf>
    <xf numFmtId="164" fontId="5" fillId="16" borderId="2" xfId="1" applyNumberFormat="1" applyFont="1" applyFill="1" applyBorder="1" applyAlignment="1">
      <alignment horizontal="center" vertical="center" wrapText="1"/>
    </xf>
    <xf numFmtId="164" fontId="5" fillId="16" borderId="3" xfId="1" applyNumberFormat="1" applyFont="1" applyFill="1" applyBorder="1" applyAlignment="1">
      <alignment horizontal="center" vertical="center" wrapText="1"/>
    </xf>
    <xf numFmtId="164" fontId="5" fillId="16" borderId="4" xfId="1" applyNumberFormat="1" applyFont="1" applyFill="1" applyBorder="1" applyAlignment="1">
      <alignment horizontal="center" vertical="center" wrapText="1"/>
    </xf>
    <xf numFmtId="164" fontId="1" fillId="2" borderId="2" xfId="1" applyNumberFormat="1" applyFont="1" applyFill="1" applyBorder="1" applyAlignment="1">
      <alignment horizontal="center" vertical="center" wrapText="1"/>
    </xf>
    <xf numFmtId="164" fontId="1" fillId="2" borderId="3" xfId="1" applyNumberFormat="1" applyFont="1" applyFill="1" applyBorder="1" applyAlignment="1">
      <alignment horizontal="center" vertical="center" wrapText="1"/>
    </xf>
    <xf numFmtId="164" fontId="1" fillId="2" borderId="4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Percent 2" xfId="3"/>
  </cellStyles>
  <dxfs count="0"/>
  <tableStyles count="0" defaultTableStyle="TableStyleMedium2" defaultPivotStyle="PivotStyleLight16"/>
  <colors>
    <mruColors>
      <color rgb="FF990099"/>
      <color rgb="FF0033CC"/>
      <color rgb="FF33CC33"/>
      <color rgb="FFFF99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0070C0"/>
      </a:dk2>
      <a:lt2>
        <a:srgbClr val="FFFF00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030A0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N2" sqref="N2"/>
    </sheetView>
  </sheetViews>
  <sheetFormatPr defaultColWidth="9.1796875" defaultRowHeight="13" x14ac:dyDescent="0.25"/>
  <cols>
    <col min="1" max="1" width="17.453125" style="13" customWidth="1"/>
    <col min="2" max="2" width="7.81640625" style="14" customWidth="1"/>
    <col min="3" max="3" width="7.81640625" style="28" customWidth="1"/>
    <col min="4" max="4" width="7.81640625" style="13" customWidth="1"/>
    <col min="5" max="5" width="7.81640625" style="15" customWidth="1"/>
    <col min="6" max="16" width="7.81640625" style="13" customWidth="1"/>
    <col min="17" max="16384" width="9.1796875" style="13"/>
  </cols>
  <sheetData>
    <row r="1" spans="1:16" s="12" customFormat="1" ht="25.5" customHeight="1" x14ac:dyDescent="0.25">
      <c r="A1" s="64"/>
      <c r="B1" s="65" t="s">
        <v>61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6" t="s">
        <v>64</v>
      </c>
      <c r="O1" s="66"/>
      <c r="P1" s="67"/>
    </row>
    <row r="2" spans="1:16" s="3" customFormat="1" ht="12.75" customHeight="1" x14ac:dyDescent="0.25"/>
    <row r="3" spans="1:16" s="3" customFormat="1" ht="25.5" customHeight="1" x14ac:dyDescent="0.25">
      <c r="B3" s="73" t="s">
        <v>52</v>
      </c>
      <c r="C3" s="73"/>
      <c r="D3" s="73"/>
      <c r="E3" s="56">
        <v>11</v>
      </c>
      <c r="N3" s="48"/>
    </row>
    <row r="4" spans="1:16" s="3" customFormat="1" ht="25.5" customHeight="1" x14ac:dyDescent="0.25">
      <c r="B4" s="73" t="s">
        <v>53</v>
      </c>
      <c r="C4" s="73"/>
      <c r="D4" s="73"/>
      <c r="E4" s="56">
        <v>2</v>
      </c>
      <c r="N4" s="48"/>
    </row>
    <row r="5" spans="1:16" s="3" customFormat="1" ht="25.5" customHeight="1" x14ac:dyDescent="0.25">
      <c r="B5" s="73" t="s">
        <v>54</v>
      </c>
      <c r="C5" s="73"/>
      <c r="D5" s="73"/>
      <c r="E5" s="55">
        <f>SUM(E3:E4)</f>
        <v>13</v>
      </c>
    </row>
    <row r="6" spans="1:16" s="3" customFormat="1" ht="12.75" customHeight="1" x14ac:dyDescent="0.25"/>
    <row r="7" spans="1:16" s="3" customFormat="1" ht="25.5" customHeight="1" x14ac:dyDescent="0.25">
      <c r="B7" s="76" t="s">
        <v>55</v>
      </c>
      <c r="C7" s="77"/>
      <c r="D7" s="78"/>
      <c r="E7" s="54">
        <f>Optimum!D16</f>
        <v>296</v>
      </c>
    </row>
    <row r="8" spans="1:16" s="3" customFormat="1" ht="12.75" customHeight="1" x14ac:dyDescent="0.25"/>
    <row r="9" spans="1:16" s="3" customFormat="1" ht="25.5" customHeight="1" x14ac:dyDescent="0.25">
      <c r="B9" s="36" t="s">
        <v>20</v>
      </c>
      <c r="C9" s="37" t="s">
        <v>21</v>
      </c>
      <c r="D9" s="36" t="s">
        <v>22</v>
      </c>
      <c r="E9" s="36" t="s">
        <v>23</v>
      </c>
      <c r="F9" s="36" t="s">
        <v>25</v>
      </c>
      <c r="G9" s="36" t="s">
        <v>26</v>
      </c>
      <c r="H9" s="37" t="s">
        <v>27</v>
      </c>
      <c r="I9" s="36" t="s">
        <v>28</v>
      </c>
      <c r="J9" s="36" t="s">
        <v>29</v>
      </c>
      <c r="K9" s="36" t="s">
        <v>31</v>
      </c>
      <c r="L9" s="36" t="s">
        <v>32</v>
      </c>
      <c r="M9" s="37" t="s">
        <v>33</v>
      </c>
      <c r="N9" s="36" t="s">
        <v>34</v>
      </c>
      <c r="O9" s="36" t="s">
        <v>30</v>
      </c>
      <c r="P9" s="36" t="s">
        <v>46</v>
      </c>
    </row>
    <row r="10" spans="1:16" s="3" customFormat="1" ht="25.5" customHeight="1" x14ac:dyDescent="0.25">
      <c r="A10" s="35" t="s">
        <v>48</v>
      </c>
      <c r="B10" s="39">
        <f>'2014-15'!R16</f>
        <v>241</v>
      </c>
      <c r="C10" s="39">
        <f>'2015-16'!R16</f>
        <v>246</v>
      </c>
      <c r="D10" s="39">
        <f>'2016-17'!R16</f>
        <v>254</v>
      </c>
      <c r="E10" s="39">
        <f>'2017-18'!R16</f>
        <v>250</v>
      </c>
      <c r="F10" s="39">
        <f>'2018-19'!R16</f>
        <v>241</v>
      </c>
      <c r="G10" s="39">
        <f>'2019-20'!R16</f>
        <v>223</v>
      </c>
      <c r="H10" s="39">
        <f>'2020-21'!R16</f>
        <v>214</v>
      </c>
      <c r="I10" s="39">
        <f>'2021-22'!R16</f>
        <v>222</v>
      </c>
      <c r="J10" s="39">
        <f>'2022-23'!R16</f>
        <v>230</v>
      </c>
      <c r="K10" s="39">
        <f>'2023-24'!R16</f>
        <v>226</v>
      </c>
      <c r="L10" s="39">
        <f>'2024-25'!R16</f>
        <v>230</v>
      </c>
      <c r="M10" s="39">
        <f>'2025-26'!R16</f>
        <v>236</v>
      </c>
      <c r="N10" s="39">
        <f>'2026-27'!R16</f>
        <v>244</v>
      </c>
      <c r="O10" s="39">
        <f>'2027-28'!R16</f>
        <v>249</v>
      </c>
      <c r="P10" s="39">
        <f>'2028-29'!R16</f>
        <v>0</v>
      </c>
    </row>
    <row r="11" spans="1:16" s="3" customFormat="1" ht="25.5" customHeight="1" x14ac:dyDescent="0.25">
      <c r="A11" s="32" t="s">
        <v>43</v>
      </c>
      <c r="B11" s="70">
        <f>'2014-15'!D20</f>
        <v>10</v>
      </c>
      <c r="C11" s="70">
        <f>'2015-16'!D20</f>
        <v>10</v>
      </c>
      <c r="D11" s="70">
        <f>'2016-17'!D20</f>
        <v>10</v>
      </c>
      <c r="E11" s="70">
        <f>'2017-18'!D20</f>
        <v>10</v>
      </c>
      <c r="F11" s="70">
        <f>'2018-19'!D20</f>
        <v>10</v>
      </c>
      <c r="G11" s="70">
        <f>'2019-20'!D20</f>
        <v>10</v>
      </c>
      <c r="H11" s="70">
        <f>'2020-21'!D20</f>
        <v>10</v>
      </c>
      <c r="I11" s="72">
        <f>'2021-22'!D20</f>
        <v>11</v>
      </c>
      <c r="J11" s="72">
        <f>'2022-23'!D20</f>
        <v>11</v>
      </c>
      <c r="K11" s="70">
        <f>'2023-24'!D20</f>
        <v>10</v>
      </c>
      <c r="L11" s="70">
        <f>'2024-25'!D20</f>
        <v>10</v>
      </c>
      <c r="M11" s="70">
        <f>'2025-26'!D20</f>
        <v>10</v>
      </c>
      <c r="N11" s="70">
        <f>'2026-27'!D20</f>
        <v>10</v>
      </c>
      <c r="O11" s="70">
        <f>'2027-28'!D20</f>
        <v>10</v>
      </c>
      <c r="P11" s="39">
        <f>'2028-29'!D20</f>
        <v>0</v>
      </c>
    </row>
    <row r="12" spans="1:16" s="3" customFormat="1" ht="25.5" customHeight="1" x14ac:dyDescent="0.25">
      <c r="A12" s="24" t="s">
        <v>47</v>
      </c>
      <c r="B12" s="40">
        <f>'2014-15'!D18</f>
        <v>0.81418918918918914</v>
      </c>
      <c r="C12" s="40">
        <f>'2015-16'!D18</f>
        <v>0.83108108108108103</v>
      </c>
      <c r="D12" s="40">
        <f>'2016-17'!D18</f>
        <v>0.85810810810810811</v>
      </c>
      <c r="E12" s="40">
        <f>'2017-18'!D18</f>
        <v>0.84459459459459463</v>
      </c>
      <c r="F12" s="40">
        <f>'2018-19'!D18</f>
        <v>0.81418918918918914</v>
      </c>
      <c r="G12" s="40">
        <f>'2019-20'!D18</f>
        <v>0.7533783783783784</v>
      </c>
      <c r="H12" s="40">
        <f>'2020-21'!D18</f>
        <v>0.72297297297297303</v>
      </c>
      <c r="I12" s="40">
        <f>'2021-22'!D18</f>
        <v>0.75</v>
      </c>
      <c r="J12" s="40">
        <f>'2022-23'!D18</f>
        <v>0.77702702702702697</v>
      </c>
      <c r="K12" s="40">
        <f>'2023-24'!D18</f>
        <v>0.76351351351351349</v>
      </c>
      <c r="L12" s="40">
        <f>'2024-25'!D18</f>
        <v>0.77702702702702697</v>
      </c>
      <c r="M12" s="40">
        <f>'2025-26'!D18</f>
        <v>0.79729729729729726</v>
      </c>
      <c r="N12" s="40">
        <f>'2026-27'!D18</f>
        <v>0.82432432432432434</v>
      </c>
      <c r="O12" s="40">
        <f>'2027-28'!D18</f>
        <v>0.84121621621621623</v>
      </c>
      <c r="P12" s="40">
        <f>'2028-29'!D18</f>
        <v>0</v>
      </c>
    </row>
    <row r="13" spans="1:16" s="3" customFormat="1" ht="12.75" customHeight="1" x14ac:dyDescent="0.25"/>
    <row r="14" spans="1:16" x14ac:dyDescent="0.25">
      <c r="A14" s="14"/>
      <c r="B14" s="75" t="s">
        <v>24</v>
      </c>
      <c r="C14" s="75"/>
      <c r="D14" s="75"/>
      <c r="E14" s="75"/>
      <c r="F14" s="75"/>
    </row>
    <row r="15" spans="1:16" x14ac:dyDescent="0.25">
      <c r="A15" s="14"/>
      <c r="B15" s="51"/>
      <c r="C15" s="74" t="s">
        <v>49</v>
      </c>
      <c r="D15" s="74"/>
      <c r="E15" s="74"/>
      <c r="F15" s="74"/>
    </row>
    <row r="16" spans="1:16" x14ac:dyDescent="0.25">
      <c r="A16" s="14"/>
      <c r="B16" s="53"/>
      <c r="C16" s="74" t="s">
        <v>50</v>
      </c>
      <c r="D16" s="74"/>
      <c r="E16" s="74"/>
      <c r="F16" s="74"/>
    </row>
    <row r="17" spans="1:6" x14ac:dyDescent="0.25">
      <c r="A17" s="14"/>
      <c r="B17" s="71"/>
      <c r="C17" s="74" t="s">
        <v>62</v>
      </c>
      <c r="D17" s="74"/>
      <c r="E17" s="74"/>
      <c r="F17" s="74"/>
    </row>
    <row r="18" spans="1:6" x14ac:dyDescent="0.25">
      <c r="A18" s="14"/>
      <c r="B18" s="52"/>
      <c r="C18" s="74" t="s">
        <v>63</v>
      </c>
      <c r="D18" s="74"/>
      <c r="E18" s="74"/>
      <c r="F18" s="74"/>
    </row>
    <row r="19" spans="1:6" x14ac:dyDescent="0.25">
      <c r="A19" s="14"/>
      <c r="B19" s="9"/>
      <c r="C19" s="74" t="s">
        <v>51</v>
      </c>
      <c r="D19" s="74"/>
      <c r="E19" s="74"/>
      <c r="F19" s="74"/>
    </row>
  </sheetData>
  <mergeCells count="10">
    <mergeCell ref="B4:D4"/>
    <mergeCell ref="B3:D3"/>
    <mergeCell ref="C19:F19"/>
    <mergeCell ref="C18:F18"/>
    <mergeCell ref="C16:F16"/>
    <mergeCell ref="C15:F15"/>
    <mergeCell ref="B14:F14"/>
    <mergeCell ref="B5:D5"/>
    <mergeCell ref="B7:D7"/>
    <mergeCell ref="C17:F17"/>
  </mergeCells>
  <printOptions horizontalCentered="1"/>
  <pageMargins left="0.59055118110236227" right="0.59055118110236227" top="0.59055118110236227" bottom="0.59055118110236227" header="0.19685039370078741" footer="0.19685039370078741"/>
  <pageSetup paperSize="9" orientation="landscape" horizontalDpi="300" verticalDpi="300" r:id="rId1"/>
  <headerFoot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/>
  </sheetViews>
  <sheetFormatPr defaultColWidth="9.1796875" defaultRowHeight="13" x14ac:dyDescent="0.25"/>
  <cols>
    <col min="1" max="3" width="8.7265625" style="3" customWidth="1"/>
    <col min="4" max="4" width="8.7265625" style="5" customWidth="1"/>
    <col min="5" max="5" width="6.7265625" style="3" customWidth="1"/>
    <col min="6" max="9" width="8.7265625" style="3" customWidth="1"/>
    <col min="10" max="10" width="6.7265625" style="3" customWidth="1"/>
    <col min="11" max="17" width="4.7265625" style="3" customWidth="1"/>
    <col min="18" max="18" width="8.7265625" style="3" customWidth="1"/>
    <col min="19" max="16384" width="9.1796875" style="3"/>
  </cols>
  <sheetData>
    <row r="1" spans="1:18" s="8" customFormat="1" ht="25.5" customHeight="1" x14ac:dyDescent="0.25">
      <c r="A1" s="60"/>
      <c r="B1" s="61" t="str">
        <f>Summary!B1</f>
        <v>Craighill Primary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 t="s">
        <v>27</v>
      </c>
      <c r="R1" s="63"/>
    </row>
    <row r="2" spans="1:18" ht="12.75" customHeight="1" x14ac:dyDescent="0.25"/>
    <row r="3" spans="1:18" s="16" customFormat="1" ht="25.5" customHeight="1" x14ac:dyDescent="0.25">
      <c r="A3" s="79" t="s">
        <v>36</v>
      </c>
      <c r="B3" s="79"/>
      <c r="C3" s="79"/>
      <c r="D3" s="79"/>
      <c r="F3" s="79" t="s">
        <v>41</v>
      </c>
      <c r="G3" s="79"/>
      <c r="H3" s="79"/>
      <c r="I3" s="79"/>
      <c r="K3" s="80" t="s">
        <v>42</v>
      </c>
      <c r="L3" s="81"/>
      <c r="M3" s="81"/>
      <c r="N3" s="81"/>
      <c r="O3" s="81"/>
      <c r="P3" s="81"/>
      <c r="Q3" s="81"/>
      <c r="R3" s="82"/>
    </row>
    <row r="4" spans="1:18" s="7" customFormat="1" ht="25.5" customHeight="1" x14ac:dyDescent="0.25">
      <c r="A4" s="43" t="s">
        <v>13</v>
      </c>
      <c r="B4" s="44" t="s">
        <v>11</v>
      </c>
      <c r="C4" s="43" t="s">
        <v>3</v>
      </c>
      <c r="D4" s="45" t="s">
        <v>17</v>
      </c>
      <c r="F4" s="43" t="s">
        <v>0</v>
      </c>
      <c r="G4" s="46" t="s">
        <v>1</v>
      </c>
      <c r="H4" s="47" t="s">
        <v>18</v>
      </c>
      <c r="I4" s="43" t="s">
        <v>2</v>
      </c>
      <c r="K4" s="43" t="s">
        <v>7</v>
      </c>
      <c r="L4" s="43" t="s">
        <v>6</v>
      </c>
      <c r="M4" s="43" t="s">
        <v>8</v>
      </c>
      <c r="N4" s="43" t="s">
        <v>5</v>
      </c>
      <c r="O4" s="43" t="s">
        <v>12</v>
      </c>
      <c r="P4" s="43" t="s">
        <v>9</v>
      </c>
      <c r="Q4" s="43" t="s">
        <v>10</v>
      </c>
      <c r="R4" s="43" t="s">
        <v>4</v>
      </c>
    </row>
    <row r="5" spans="1:18" s="10" customFormat="1" ht="12.75" customHeight="1" x14ac:dyDescent="0.25">
      <c r="A5" s="29">
        <v>1</v>
      </c>
      <c r="B5" s="68"/>
      <c r="C5" s="2"/>
      <c r="D5" s="30">
        <f>Optimum!D5</f>
        <v>25</v>
      </c>
      <c r="F5" s="29" t="s">
        <v>7</v>
      </c>
      <c r="G5" s="69">
        <v>25</v>
      </c>
      <c r="H5" s="50">
        <f t="shared" ref="H5:H15" si="0">R5</f>
        <v>25</v>
      </c>
      <c r="I5" s="20">
        <f>G5-H5</f>
        <v>0</v>
      </c>
      <c r="K5" s="1">
        <v>25</v>
      </c>
      <c r="L5" s="1"/>
      <c r="M5" s="1"/>
      <c r="N5" s="1"/>
      <c r="O5" s="1"/>
      <c r="P5" s="1"/>
      <c r="Q5" s="1"/>
      <c r="R5" s="21">
        <f t="shared" ref="R5:R15" si="1">SUM(K5:Q5)</f>
        <v>25</v>
      </c>
    </row>
    <row r="6" spans="1:18" s="10" customFormat="1" ht="12.75" customHeight="1" x14ac:dyDescent="0.25">
      <c r="A6" s="29">
        <v>2</v>
      </c>
      <c r="B6" s="68"/>
      <c r="C6" s="2"/>
      <c r="D6" s="30">
        <f>Optimum!D6</f>
        <v>25</v>
      </c>
      <c r="F6" s="29" t="s">
        <v>6</v>
      </c>
      <c r="G6" s="69">
        <v>30</v>
      </c>
      <c r="H6" s="50">
        <f t="shared" si="0"/>
        <v>25</v>
      </c>
      <c r="I6" s="20">
        <f t="shared" ref="I6:I15" si="2">G6-H6</f>
        <v>5</v>
      </c>
      <c r="K6" s="1"/>
      <c r="L6" s="1">
        <v>25</v>
      </c>
      <c r="M6" s="1"/>
      <c r="N6" s="1"/>
      <c r="O6" s="1"/>
      <c r="P6" s="1"/>
      <c r="Q6" s="1"/>
      <c r="R6" s="21">
        <f t="shared" si="1"/>
        <v>25</v>
      </c>
    </row>
    <row r="7" spans="1:18" s="10" customFormat="1" ht="12.75" customHeight="1" x14ac:dyDescent="0.25">
      <c r="A7" s="29">
        <v>3</v>
      </c>
      <c r="B7" s="68"/>
      <c r="C7" s="2"/>
      <c r="D7" s="30">
        <f>Optimum!D7</f>
        <v>25</v>
      </c>
      <c r="F7" s="29" t="s">
        <v>8</v>
      </c>
      <c r="G7" s="69">
        <v>30</v>
      </c>
      <c r="H7" s="50">
        <f t="shared" si="0"/>
        <v>25</v>
      </c>
      <c r="I7" s="20">
        <f t="shared" si="2"/>
        <v>5</v>
      </c>
      <c r="K7" s="1"/>
      <c r="L7" s="1"/>
      <c r="M7" s="1">
        <v>25</v>
      </c>
      <c r="N7" s="1"/>
      <c r="O7" s="1"/>
      <c r="P7" s="1"/>
      <c r="Q7" s="1"/>
      <c r="R7" s="21">
        <f t="shared" si="1"/>
        <v>25</v>
      </c>
    </row>
    <row r="8" spans="1:18" s="10" customFormat="1" ht="12.75" customHeight="1" x14ac:dyDescent="0.25">
      <c r="A8" s="29">
        <v>4</v>
      </c>
      <c r="B8" s="68"/>
      <c r="C8" s="2"/>
      <c r="D8" s="30">
        <f>Optimum!D8</f>
        <v>30</v>
      </c>
      <c r="F8" s="29" t="s">
        <v>5</v>
      </c>
      <c r="G8" s="69">
        <v>33</v>
      </c>
      <c r="H8" s="50">
        <f t="shared" si="0"/>
        <v>25</v>
      </c>
      <c r="I8" s="20">
        <f t="shared" si="2"/>
        <v>8</v>
      </c>
      <c r="K8" s="1"/>
      <c r="L8" s="1"/>
      <c r="M8" s="1"/>
      <c r="N8" s="1">
        <v>25</v>
      </c>
      <c r="O8" s="1"/>
      <c r="P8" s="1"/>
      <c r="Q8" s="1"/>
      <c r="R8" s="21">
        <f t="shared" si="1"/>
        <v>25</v>
      </c>
    </row>
    <row r="9" spans="1:18" s="10" customFormat="1" ht="12.75" customHeight="1" x14ac:dyDescent="0.25">
      <c r="A9" s="29">
        <v>5</v>
      </c>
      <c r="B9" s="68"/>
      <c r="C9" s="2"/>
      <c r="D9" s="30">
        <f>Optimum!D9</f>
        <v>33</v>
      </c>
      <c r="F9" s="29" t="s">
        <v>12</v>
      </c>
      <c r="G9" s="69">
        <v>33</v>
      </c>
      <c r="H9" s="50">
        <f t="shared" si="0"/>
        <v>18</v>
      </c>
      <c r="I9" s="20">
        <f t="shared" si="2"/>
        <v>15</v>
      </c>
      <c r="K9" s="1"/>
      <c r="L9" s="1"/>
      <c r="M9" s="1"/>
      <c r="N9" s="1"/>
      <c r="O9" s="1">
        <v>18</v>
      </c>
      <c r="P9" s="1"/>
      <c r="Q9" s="1"/>
      <c r="R9" s="21">
        <f t="shared" si="1"/>
        <v>18</v>
      </c>
    </row>
    <row r="10" spans="1:18" s="10" customFormat="1" ht="12.75" customHeight="1" x14ac:dyDescent="0.25">
      <c r="A10" s="29">
        <v>6</v>
      </c>
      <c r="B10" s="68"/>
      <c r="C10" s="2"/>
      <c r="D10" s="30">
        <f>Optimum!D10</f>
        <v>25</v>
      </c>
      <c r="F10" s="29" t="s">
        <v>12</v>
      </c>
      <c r="G10" s="69">
        <v>33</v>
      </c>
      <c r="H10" s="50">
        <f t="shared" si="0"/>
        <v>17</v>
      </c>
      <c r="I10" s="20">
        <f t="shared" si="2"/>
        <v>16</v>
      </c>
      <c r="K10" s="1"/>
      <c r="L10" s="1"/>
      <c r="M10" s="1"/>
      <c r="N10" s="1"/>
      <c r="O10" s="1">
        <v>17</v>
      </c>
      <c r="P10" s="1"/>
      <c r="Q10" s="1"/>
      <c r="R10" s="21">
        <f t="shared" si="1"/>
        <v>17</v>
      </c>
    </row>
    <row r="11" spans="1:18" s="10" customFormat="1" ht="12.75" customHeight="1" x14ac:dyDescent="0.25">
      <c r="A11" s="29">
        <v>7</v>
      </c>
      <c r="B11" s="68"/>
      <c r="C11" s="2"/>
      <c r="D11" s="30">
        <f>Optimum!D11</f>
        <v>25</v>
      </c>
      <c r="F11" s="29" t="s">
        <v>9</v>
      </c>
      <c r="G11" s="69">
        <v>33</v>
      </c>
      <c r="H11" s="50">
        <f t="shared" si="0"/>
        <v>24</v>
      </c>
      <c r="I11" s="20">
        <f t="shared" si="2"/>
        <v>9</v>
      </c>
      <c r="K11" s="1"/>
      <c r="L11" s="1"/>
      <c r="M11" s="1"/>
      <c r="N11" s="1"/>
      <c r="O11" s="1"/>
      <c r="P11" s="1">
        <v>24</v>
      </c>
      <c r="Q11" s="1"/>
      <c r="R11" s="21">
        <f t="shared" si="1"/>
        <v>24</v>
      </c>
    </row>
    <row r="12" spans="1:18" s="10" customFormat="1" ht="12.75" customHeight="1" x14ac:dyDescent="0.25">
      <c r="A12" s="29">
        <v>8</v>
      </c>
      <c r="B12" s="68"/>
      <c r="C12" s="2"/>
      <c r="D12" s="30">
        <f>Optimum!D12</f>
        <v>25</v>
      </c>
      <c r="F12" s="29" t="s">
        <v>10</v>
      </c>
      <c r="G12" s="69">
        <v>33</v>
      </c>
      <c r="H12" s="50">
        <f t="shared" si="0"/>
        <v>17</v>
      </c>
      <c r="I12" s="20">
        <f t="shared" si="2"/>
        <v>16</v>
      </c>
      <c r="K12" s="1"/>
      <c r="L12" s="1"/>
      <c r="M12" s="1"/>
      <c r="N12" s="1"/>
      <c r="O12" s="1"/>
      <c r="P12" s="1"/>
      <c r="Q12" s="1">
        <v>17</v>
      </c>
      <c r="R12" s="21">
        <f t="shared" si="1"/>
        <v>17</v>
      </c>
    </row>
    <row r="13" spans="1:18" s="10" customFormat="1" ht="12.75" customHeight="1" x14ac:dyDescent="0.25">
      <c r="A13" s="29">
        <v>9</v>
      </c>
      <c r="B13" s="68"/>
      <c r="C13" s="2"/>
      <c r="D13" s="30">
        <f>Optimum!D13</f>
        <v>33</v>
      </c>
      <c r="F13" s="29"/>
      <c r="G13" s="69"/>
      <c r="H13" s="50"/>
      <c r="I13" s="20"/>
      <c r="K13" s="1"/>
      <c r="L13" s="1"/>
      <c r="M13" s="1"/>
      <c r="N13" s="1"/>
      <c r="O13" s="1"/>
      <c r="P13" s="1"/>
      <c r="Q13" s="1"/>
      <c r="R13" s="21"/>
    </row>
    <row r="14" spans="1:18" s="10" customFormat="1" ht="12.75" customHeight="1" x14ac:dyDescent="0.25">
      <c r="A14" s="29" t="s">
        <v>57</v>
      </c>
      <c r="B14" s="68"/>
      <c r="C14" s="2"/>
      <c r="D14" s="30">
        <f>Optimum!D14</f>
        <v>25</v>
      </c>
      <c r="F14" s="24" t="s">
        <v>59</v>
      </c>
      <c r="G14" s="49">
        <v>25</v>
      </c>
      <c r="H14" s="50">
        <f t="shared" si="0"/>
        <v>15</v>
      </c>
      <c r="I14" s="20">
        <f t="shared" si="2"/>
        <v>10</v>
      </c>
      <c r="K14" s="20">
        <v>5</v>
      </c>
      <c r="L14" s="20">
        <v>5</v>
      </c>
      <c r="M14" s="20">
        <v>5</v>
      </c>
      <c r="N14" s="19"/>
      <c r="O14" s="20"/>
      <c r="P14" s="20"/>
      <c r="Q14" s="20"/>
      <c r="R14" s="21">
        <f t="shared" si="1"/>
        <v>15</v>
      </c>
    </row>
    <row r="15" spans="1:18" s="10" customFormat="1" ht="12.75" customHeight="1" x14ac:dyDescent="0.25">
      <c r="A15" s="29" t="s">
        <v>58</v>
      </c>
      <c r="B15" s="68"/>
      <c r="C15" s="2"/>
      <c r="D15" s="30">
        <f>Optimum!D15</f>
        <v>25</v>
      </c>
      <c r="F15" s="24" t="s">
        <v>60</v>
      </c>
      <c r="G15" s="49">
        <v>25</v>
      </c>
      <c r="H15" s="50">
        <f t="shared" si="0"/>
        <v>23</v>
      </c>
      <c r="I15" s="20">
        <f t="shared" si="2"/>
        <v>2</v>
      </c>
      <c r="K15" s="20"/>
      <c r="L15" s="20"/>
      <c r="M15" s="20"/>
      <c r="N15" s="20">
        <v>5</v>
      </c>
      <c r="O15" s="20">
        <v>5</v>
      </c>
      <c r="P15" s="20">
        <v>5</v>
      </c>
      <c r="Q15" s="20">
        <v>8</v>
      </c>
      <c r="R15" s="21">
        <f t="shared" si="1"/>
        <v>23</v>
      </c>
    </row>
    <row r="16" spans="1:18" s="10" customFormat="1" ht="25.5" customHeight="1" x14ac:dyDescent="0.25">
      <c r="A16" s="83" t="s">
        <v>35</v>
      </c>
      <c r="B16" s="84"/>
      <c r="C16" s="85"/>
      <c r="D16" s="22">
        <f>SUM(D5:D15)</f>
        <v>296</v>
      </c>
      <c r="F16" s="24" t="s">
        <v>4</v>
      </c>
      <c r="G16" s="17">
        <f>SUM(G5:G15)</f>
        <v>300</v>
      </c>
      <c r="H16" s="18">
        <f>SUM(H5:H15)</f>
        <v>214</v>
      </c>
      <c r="I16" s="24">
        <f>SUM(I5:I15)</f>
        <v>86</v>
      </c>
      <c r="K16" s="21">
        <f t="shared" ref="K16:R16" si="3">SUM(K5:K15)</f>
        <v>30</v>
      </c>
      <c r="L16" s="21">
        <f t="shared" si="3"/>
        <v>30</v>
      </c>
      <c r="M16" s="21">
        <f t="shared" si="3"/>
        <v>30</v>
      </c>
      <c r="N16" s="21">
        <f t="shared" si="3"/>
        <v>30</v>
      </c>
      <c r="O16" s="21">
        <f t="shared" si="3"/>
        <v>40</v>
      </c>
      <c r="P16" s="21">
        <f t="shared" si="3"/>
        <v>29</v>
      </c>
      <c r="Q16" s="21">
        <f t="shared" si="3"/>
        <v>25</v>
      </c>
      <c r="R16" s="18">
        <f t="shared" si="3"/>
        <v>214</v>
      </c>
    </row>
    <row r="17" spans="1:18" s="13" customFormat="1" x14ac:dyDescent="0.3">
      <c r="B17" s="14"/>
      <c r="D17" s="15"/>
      <c r="E17" s="10"/>
      <c r="F17" s="23"/>
      <c r="G17" s="23"/>
      <c r="H17" s="23"/>
      <c r="I17" s="23"/>
    </row>
    <row r="18" spans="1:18" ht="25.5" customHeight="1" x14ac:dyDescent="0.25">
      <c r="A18" s="76" t="s">
        <v>47</v>
      </c>
      <c r="B18" s="77"/>
      <c r="C18" s="78"/>
      <c r="D18" s="26">
        <f>H16/D16</f>
        <v>0.72297297297297303</v>
      </c>
      <c r="J18" s="35" t="s">
        <v>56</v>
      </c>
      <c r="K18" s="35">
        <f>Rolls!H4</f>
        <v>30</v>
      </c>
      <c r="L18" s="35">
        <f>Rolls!H5</f>
        <v>30</v>
      </c>
      <c r="M18" s="35">
        <f>Rolls!H6</f>
        <v>30</v>
      </c>
      <c r="N18" s="35">
        <f>Rolls!H7</f>
        <v>30</v>
      </c>
      <c r="O18" s="35">
        <f>Rolls!H8</f>
        <v>40</v>
      </c>
      <c r="P18" s="35">
        <f>Rolls!H9</f>
        <v>29</v>
      </c>
      <c r="Q18" s="35">
        <f>Rolls!H10</f>
        <v>25</v>
      </c>
      <c r="R18" s="24">
        <f>SUM(K18:Q18)</f>
        <v>214</v>
      </c>
    </row>
    <row r="19" spans="1:18" x14ac:dyDescent="0.3">
      <c r="A19" s="4"/>
      <c r="B19" s="4"/>
      <c r="C19" s="4"/>
      <c r="D19" s="4"/>
      <c r="E19" s="7"/>
      <c r="I19" s="6"/>
    </row>
    <row r="20" spans="1:18" ht="25.5" customHeight="1" x14ac:dyDescent="0.25">
      <c r="A20" s="76" t="s">
        <v>43</v>
      </c>
      <c r="B20" s="77"/>
      <c r="C20" s="78"/>
      <c r="D20" s="38">
        <v>10</v>
      </c>
    </row>
    <row r="22" spans="1:18" ht="25.5" customHeight="1" x14ac:dyDescent="0.25">
      <c r="A22" s="76" t="s">
        <v>16</v>
      </c>
      <c r="B22" s="77"/>
      <c r="C22" s="78"/>
      <c r="D22" s="11">
        <f>R16/7</f>
        <v>30.571428571428573</v>
      </c>
    </row>
  </sheetData>
  <mergeCells count="7">
    <mergeCell ref="A20:C20"/>
    <mergeCell ref="A22:C22"/>
    <mergeCell ref="A3:D3"/>
    <mergeCell ref="F3:I3"/>
    <mergeCell ref="K3:R3"/>
    <mergeCell ref="A16:C16"/>
    <mergeCell ref="A18:C18"/>
  </mergeCells>
  <printOptions horizontalCentered="1"/>
  <pageMargins left="0.59055118110236215" right="0.59055118110236215" top="0.59055118110236215" bottom="0.39370078740157483" header="0.19685039370078741" footer="0.19685039370078741"/>
  <pageSetup paperSize="9" orientation="landscape" horizontalDpi="300" verticalDpi="300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/>
  </sheetViews>
  <sheetFormatPr defaultColWidth="9.1796875" defaultRowHeight="13" x14ac:dyDescent="0.25"/>
  <cols>
    <col min="1" max="3" width="8.7265625" style="3" customWidth="1"/>
    <col min="4" max="4" width="8.7265625" style="5" customWidth="1"/>
    <col min="5" max="5" width="6.7265625" style="3" customWidth="1"/>
    <col min="6" max="9" width="8.7265625" style="3" customWidth="1"/>
    <col min="10" max="10" width="6.7265625" style="3" customWidth="1"/>
    <col min="11" max="17" width="4.7265625" style="3" customWidth="1"/>
    <col min="18" max="18" width="8.7265625" style="3" customWidth="1"/>
    <col min="19" max="16384" width="9.1796875" style="3"/>
  </cols>
  <sheetData>
    <row r="1" spans="1:18" s="8" customFormat="1" ht="25.5" customHeight="1" x14ac:dyDescent="0.25">
      <c r="A1" s="60"/>
      <c r="B1" s="61" t="str">
        <f>Summary!B1</f>
        <v>Craighill Primary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 t="s">
        <v>28</v>
      </c>
      <c r="R1" s="63"/>
    </row>
    <row r="2" spans="1:18" ht="12.75" customHeight="1" x14ac:dyDescent="0.25"/>
    <row r="3" spans="1:18" s="16" customFormat="1" ht="25.5" customHeight="1" x14ac:dyDescent="0.25">
      <c r="A3" s="79" t="s">
        <v>36</v>
      </c>
      <c r="B3" s="79"/>
      <c r="C3" s="79"/>
      <c r="D3" s="79"/>
      <c r="F3" s="79" t="s">
        <v>41</v>
      </c>
      <c r="G3" s="79"/>
      <c r="H3" s="79"/>
      <c r="I3" s="79"/>
      <c r="K3" s="80" t="s">
        <v>42</v>
      </c>
      <c r="L3" s="81"/>
      <c r="M3" s="81"/>
      <c r="N3" s="81"/>
      <c r="O3" s="81"/>
      <c r="P3" s="81"/>
      <c r="Q3" s="81"/>
      <c r="R3" s="82"/>
    </row>
    <row r="4" spans="1:18" s="7" customFormat="1" ht="25.5" customHeight="1" x14ac:dyDescent="0.25">
      <c r="A4" s="43" t="s">
        <v>13</v>
      </c>
      <c r="B4" s="44" t="s">
        <v>11</v>
      </c>
      <c r="C4" s="43" t="s">
        <v>3</v>
      </c>
      <c r="D4" s="45" t="s">
        <v>17</v>
      </c>
      <c r="F4" s="43" t="s">
        <v>0</v>
      </c>
      <c r="G4" s="46" t="s">
        <v>1</v>
      </c>
      <c r="H4" s="47" t="s">
        <v>18</v>
      </c>
      <c r="I4" s="43" t="s">
        <v>2</v>
      </c>
      <c r="K4" s="43" t="s">
        <v>7</v>
      </c>
      <c r="L4" s="43" t="s">
        <v>6</v>
      </c>
      <c r="M4" s="43" t="s">
        <v>8</v>
      </c>
      <c r="N4" s="43" t="s">
        <v>5</v>
      </c>
      <c r="O4" s="43" t="s">
        <v>12</v>
      </c>
      <c r="P4" s="43" t="s">
        <v>9</v>
      </c>
      <c r="Q4" s="43" t="s">
        <v>10</v>
      </c>
      <c r="R4" s="43" t="s">
        <v>4</v>
      </c>
    </row>
    <row r="5" spans="1:18" s="10" customFormat="1" ht="12.75" customHeight="1" x14ac:dyDescent="0.25">
      <c r="A5" s="29">
        <v>1</v>
      </c>
      <c r="B5" s="68"/>
      <c r="C5" s="2"/>
      <c r="D5" s="30">
        <f>Optimum!D5</f>
        <v>25</v>
      </c>
      <c r="F5" s="29" t="s">
        <v>7</v>
      </c>
      <c r="G5" s="69">
        <v>25</v>
      </c>
      <c r="H5" s="50">
        <f t="shared" ref="H5:H15" si="0">R5</f>
        <v>13</v>
      </c>
      <c r="I5" s="20">
        <f>G5-H5</f>
        <v>12</v>
      </c>
      <c r="K5" s="1">
        <v>13</v>
      </c>
      <c r="L5" s="1"/>
      <c r="M5" s="1"/>
      <c r="N5" s="1"/>
      <c r="O5" s="1"/>
      <c r="P5" s="1"/>
      <c r="Q5" s="1"/>
      <c r="R5" s="21">
        <f t="shared" ref="R5:R15" si="1">SUM(K5:Q5)</f>
        <v>13</v>
      </c>
    </row>
    <row r="6" spans="1:18" s="10" customFormat="1" ht="12.75" customHeight="1" x14ac:dyDescent="0.25">
      <c r="A6" s="29">
        <v>2</v>
      </c>
      <c r="B6" s="68"/>
      <c r="C6" s="2"/>
      <c r="D6" s="30">
        <f>Optimum!D6</f>
        <v>25</v>
      </c>
      <c r="F6" s="29" t="s">
        <v>7</v>
      </c>
      <c r="G6" s="69">
        <v>25</v>
      </c>
      <c r="H6" s="50">
        <f t="shared" si="0"/>
        <v>13</v>
      </c>
      <c r="I6" s="20">
        <f t="shared" ref="I6:I15" si="2">G6-H6</f>
        <v>12</v>
      </c>
      <c r="K6" s="1">
        <v>13</v>
      </c>
      <c r="L6" s="1"/>
      <c r="M6" s="1"/>
      <c r="N6" s="1"/>
      <c r="O6" s="1"/>
      <c r="P6" s="1"/>
      <c r="Q6" s="1"/>
      <c r="R6" s="21">
        <f t="shared" si="1"/>
        <v>13</v>
      </c>
    </row>
    <row r="7" spans="1:18" s="10" customFormat="1" ht="12.75" customHeight="1" x14ac:dyDescent="0.25">
      <c r="A7" s="29">
        <v>3</v>
      </c>
      <c r="B7" s="68"/>
      <c r="C7" s="2"/>
      <c r="D7" s="30">
        <f>Optimum!D7</f>
        <v>25</v>
      </c>
      <c r="F7" s="29" t="s">
        <v>6</v>
      </c>
      <c r="G7" s="69">
        <v>30</v>
      </c>
      <c r="H7" s="50">
        <f t="shared" ref="H7:H13" si="3">R7</f>
        <v>26</v>
      </c>
      <c r="I7" s="20">
        <f t="shared" ref="I7:I13" si="4">G7-H7</f>
        <v>4</v>
      </c>
      <c r="K7" s="1"/>
      <c r="L7" s="1">
        <v>26</v>
      </c>
      <c r="M7" s="1"/>
      <c r="N7" s="1"/>
      <c r="O7" s="1"/>
      <c r="P7" s="1"/>
      <c r="Q7" s="1"/>
      <c r="R7" s="21">
        <f t="shared" si="1"/>
        <v>26</v>
      </c>
    </row>
    <row r="8" spans="1:18" s="10" customFormat="1" ht="12.75" customHeight="1" x14ac:dyDescent="0.25">
      <c r="A8" s="29">
        <v>4</v>
      </c>
      <c r="B8" s="68"/>
      <c r="C8" s="2"/>
      <c r="D8" s="30">
        <f>Optimum!D8</f>
        <v>30</v>
      </c>
      <c r="F8" s="29" t="s">
        <v>8</v>
      </c>
      <c r="G8" s="69">
        <v>30</v>
      </c>
      <c r="H8" s="50">
        <f t="shared" si="3"/>
        <v>25</v>
      </c>
      <c r="I8" s="20">
        <f t="shared" si="4"/>
        <v>5</v>
      </c>
      <c r="K8" s="1"/>
      <c r="L8" s="1"/>
      <c r="M8" s="1">
        <v>25</v>
      </c>
      <c r="N8" s="1"/>
      <c r="O8" s="1"/>
      <c r="P8" s="1"/>
      <c r="Q8" s="1"/>
      <c r="R8" s="21">
        <f t="shared" si="1"/>
        <v>25</v>
      </c>
    </row>
    <row r="9" spans="1:18" s="10" customFormat="1" ht="12.75" customHeight="1" x14ac:dyDescent="0.25">
      <c r="A9" s="29">
        <v>5</v>
      </c>
      <c r="B9" s="68"/>
      <c r="C9" s="2"/>
      <c r="D9" s="30">
        <f>Optimum!D9</f>
        <v>33</v>
      </c>
      <c r="F9" s="29" t="s">
        <v>5</v>
      </c>
      <c r="G9" s="69">
        <v>33</v>
      </c>
      <c r="H9" s="50">
        <f t="shared" si="3"/>
        <v>25</v>
      </c>
      <c r="I9" s="20">
        <f t="shared" si="4"/>
        <v>8</v>
      </c>
      <c r="K9" s="1"/>
      <c r="L9" s="1"/>
      <c r="M9" s="1"/>
      <c r="N9" s="1">
        <v>25</v>
      </c>
      <c r="O9" s="1"/>
      <c r="P9" s="1"/>
      <c r="Q9" s="1"/>
      <c r="R9" s="21">
        <f t="shared" si="1"/>
        <v>25</v>
      </c>
    </row>
    <row r="10" spans="1:18" s="10" customFormat="1" ht="12.75" customHeight="1" x14ac:dyDescent="0.25">
      <c r="A10" s="29">
        <v>6</v>
      </c>
      <c r="B10" s="68"/>
      <c r="C10" s="2"/>
      <c r="D10" s="30">
        <f>Optimum!D10</f>
        <v>25</v>
      </c>
      <c r="F10" s="29" t="s">
        <v>12</v>
      </c>
      <c r="G10" s="69">
        <v>33</v>
      </c>
      <c r="H10" s="50">
        <f t="shared" si="3"/>
        <v>26</v>
      </c>
      <c r="I10" s="20">
        <f t="shared" si="4"/>
        <v>7</v>
      </c>
      <c r="K10" s="1"/>
      <c r="L10" s="1"/>
      <c r="M10" s="1"/>
      <c r="N10" s="1"/>
      <c r="O10" s="1">
        <v>26</v>
      </c>
      <c r="P10" s="1"/>
      <c r="Q10" s="1"/>
      <c r="R10" s="21">
        <f t="shared" si="1"/>
        <v>26</v>
      </c>
    </row>
    <row r="11" spans="1:18" s="10" customFormat="1" ht="12.75" customHeight="1" x14ac:dyDescent="0.25">
      <c r="A11" s="29">
        <v>7</v>
      </c>
      <c r="B11" s="68"/>
      <c r="C11" s="2"/>
      <c r="D11" s="30">
        <f>Optimum!D11</f>
        <v>25</v>
      </c>
      <c r="F11" s="29" t="s">
        <v>9</v>
      </c>
      <c r="G11" s="69">
        <v>33</v>
      </c>
      <c r="H11" s="50">
        <f t="shared" si="3"/>
        <v>18</v>
      </c>
      <c r="I11" s="20">
        <f t="shared" si="4"/>
        <v>15</v>
      </c>
      <c r="K11" s="1"/>
      <c r="L11" s="1"/>
      <c r="M11" s="1"/>
      <c r="N11" s="1"/>
      <c r="O11" s="1"/>
      <c r="P11" s="1">
        <v>18</v>
      </c>
      <c r="Q11" s="1"/>
      <c r="R11" s="21">
        <f t="shared" si="1"/>
        <v>18</v>
      </c>
    </row>
    <row r="12" spans="1:18" s="10" customFormat="1" ht="12.75" customHeight="1" x14ac:dyDescent="0.25">
      <c r="A12" s="29">
        <v>8</v>
      </c>
      <c r="B12" s="68"/>
      <c r="C12" s="2"/>
      <c r="D12" s="30">
        <f>Optimum!D12</f>
        <v>25</v>
      </c>
      <c r="F12" s="29" t="s">
        <v>9</v>
      </c>
      <c r="G12" s="69">
        <v>33</v>
      </c>
      <c r="H12" s="50">
        <f t="shared" si="3"/>
        <v>17</v>
      </c>
      <c r="I12" s="20">
        <f t="shared" si="4"/>
        <v>16</v>
      </c>
      <c r="K12" s="1"/>
      <c r="L12" s="1"/>
      <c r="M12" s="1"/>
      <c r="N12" s="1"/>
      <c r="O12" s="1"/>
      <c r="P12" s="1">
        <v>17</v>
      </c>
      <c r="Q12" s="1"/>
      <c r="R12" s="21">
        <f t="shared" si="1"/>
        <v>17</v>
      </c>
    </row>
    <row r="13" spans="1:18" s="10" customFormat="1" ht="12.75" customHeight="1" x14ac:dyDescent="0.25">
      <c r="A13" s="29">
        <v>9</v>
      </c>
      <c r="B13" s="68"/>
      <c r="C13" s="2"/>
      <c r="D13" s="30">
        <f>Optimum!D13</f>
        <v>33</v>
      </c>
      <c r="F13" s="29" t="s">
        <v>10</v>
      </c>
      <c r="G13" s="69">
        <v>33</v>
      </c>
      <c r="H13" s="50">
        <f t="shared" si="3"/>
        <v>24</v>
      </c>
      <c r="I13" s="20">
        <f t="shared" si="4"/>
        <v>9</v>
      </c>
      <c r="K13" s="1"/>
      <c r="L13" s="1"/>
      <c r="M13" s="1"/>
      <c r="N13" s="1"/>
      <c r="O13" s="1"/>
      <c r="P13" s="1"/>
      <c r="Q13" s="1">
        <v>24</v>
      </c>
      <c r="R13" s="21">
        <f t="shared" si="1"/>
        <v>24</v>
      </c>
    </row>
    <row r="14" spans="1:18" s="10" customFormat="1" ht="12.75" customHeight="1" x14ac:dyDescent="0.25">
      <c r="A14" s="29" t="s">
        <v>57</v>
      </c>
      <c r="B14" s="68"/>
      <c r="C14" s="2"/>
      <c r="D14" s="30">
        <f>Optimum!D14</f>
        <v>25</v>
      </c>
      <c r="F14" s="24" t="s">
        <v>59</v>
      </c>
      <c r="G14" s="49">
        <v>25</v>
      </c>
      <c r="H14" s="50">
        <f t="shared" si="0"/>
        <v>15</v>
      </c>
      <c r="I14" s="20">
        <f t="shared" si="2"/>
        <v>10</v>
      </c>
      <c r="K14" s="20">
        <v>5</v>
      </c>
      <c r="L14" s="20">
        <v>5</v>
      </c>
      <c r="M14" s="20">
        <v>5</v>
      </c>
      <c r="N14" s="19"/>
      <c r="O14" s="20"/>
      <c r="P14" s="20"/>
      <c r="Q14" s="20"/>
      <c r="R14" s="21">
        <f t="shared" si="1"/>
        <v>15</v>
      </c>
    </row>
    <row r="15" spans="1:18" s="10" customFormat="1" ht="12.75" customHeight="1" x14ac:dyDescent="0.25">
      <c r="A15" s="29" t="s">
        <v>58</v>
      </c>
      <c r="B15" s="68"/>
      <c r="C15" s="2"/>
      <c r="D15" s="30">
        <f>Optimum!D15</f>
        <v>25</v>
      </c>
      <c r="F15" s="24" t="s">
        <v>60</v>
      </c>
      <c r="G15" s="49">
        <v>25</v>
      </c>
      <c r="H15" s="50">
        <f t="shared" si="0"/>
        <v>20</v>
      </c>
      <c r="I15" s="20">
        <f t="shared" si="2"/>
        <v>5</v>
      </c>
      <c r="K15" s="20"/>
      <c r="L15" s="20"/>
      <c r="M15" s="20"/>
      <c r="N15" s="20">
        <v>5</v>
      </c>
      <c r="O15" s="20">
        <v>5</v>
      </c>
      <c r="P15" s="20">
        <v>5</v>
      </c>
      <c r="Q15" s="20">
        <v>5</v>
      </c>
      <c r="R15" s="21">
        <f t="shared" si="1"/>
        <v>20</v>
      </c>
    </row>
    <row r="16" spans="1:18" s="10" customFormat="1" ht="25.5" customHeight="1" x14ac:dyDescent="0.25">
      <c r="A16" s="83" t="s">
        <v>35</v>
      </c>
      <c r="B16" s="84"/>
      <c r="C16" s="85"/>
      <c r="D16" s="22">
        <f>SUM(D5:D15)</f>
        <v>296</v>
      </c>
      <c r="F16" s="24" t="s">
        <v>4</v>
      </c>
      <c r="G16" s="17">
        <f>SUM(G5:G15)</f>
        <v>325</v>
      </c>
      <c r="H16" s="18">
        <f>SUM(H5:H15)</f>
        <v>222</v>
      </c>
      <c r="I16" s="24">
        <f>SUM(I5:I15)</f>
        <v>103</v>
      </c>
      <c r="K16" s="21">
        <f t="shared" ref="K16:R16" si="5">SUM(K5:K15)</f>
        <v>31</v>
      </c>
      <c r="L16" s="21">
        <f t="shared" si="5"/>
        <v>31</v>
      </c>
      <c r="M16" s="21">
        <f t="shared" si="5"/>
        <v>30</v>
      </c>
      <c r="N16" s="21">
        <f t="shared" si="5"/>
        <v>30</v>
      </c>
      <c r="O16" s="21">
        <f t="shared" si="5"/>
        <v>31</v>
      </c>
      <c r="P16" s="21">
        <f t="shared" si="5"/>
        <v>40</v>
      </c>
      <c r="Q16" s="21">
        <f t="shared" si="5"/>
        <v>29</v>
      </c>
      <c r="R16" s="18">
        <f t="shared" si="5"/>
        <v>222</v>
      </c>
    </row>
    <row r="17" spans="1:18" s="13" customFormat="1" x14ac:dyDescent="0.3">
      <c r="B17" s="14"/>
      <c r="D17" s="15"/>
      <c r="E17" s="10"/>
      <c r="F17" s="23"/>
      <c r="G17" s="23"/>
      <c r="H17" s="23"/>
      <c r="I17" s="23"/>
    </row>
    <row r="18" spans="1:18" ht="25.5" customHeight="1" x14ac:dyDescent="0.25">
      <c r="A18" s="76" t="s">
        <v>47</v>
      </c>
      <c r="B18" s="77"/>
      <c r="C18" s="78"/>
      <c r="D18" s="26">
        <f>H16/D16</f>
        <v>0.75</v>
      </c>
      <c r="J18" s="35" t="s">
        <v>56</v>
      </c>
      <c r="K18" s="35">
        <f>Rolls!I4</f>
        <v>31</v>
      </c>
      <c r="L18" s="35">
        <f>Rolls!I5</f>
        <v>31</v>
      </c>
      <c r="M18" s="35">
        <f>Rolls!I6</f>
        <v>30</v>
      </c>
      <c r="N18" s="35">
        <f>Rolls!I7</f>
        <v>30</v>
      </c>
      <c r="O18" s="35">
        <f>Rolls!I8</f>
        <v>31</v>
      </c>
      <c r="P18" s="35">
        <f>Rolls!I9</f>
        <v>40</v>
      </c>
      <c r="Q18" s="35">
        <f>Rolls!I10</f>
        <v>29</v>
      </c>
      <c r="R18" s="24">
        <f>SUM(K18:Q18)</f>
        <v>222</v>
      </c>
    </row>
    <row r="19" spans="1:18" x14ac:dyDescent="0.3">
      <c r="A19" s="4"/>
      <c r="B19" s="4"/>
      <c r="C19" s="4"/>
      <c r="D19" s="4"/>
      <c r="E19" s="7"/>
      <c r="I19" s="6"/>
    </row>
    <row r="20" spans="1:18" ht="25.5" customHeight="1" x14ac:dyDescent="0.25">
      <c r="A20" s="76" t="s">
        <v>43</v>
      </c>
      <c r="B20" s="77"/>
      <c r="C20" s="78"/>
      <c r="D20" s="38">
        <v>11</v>
      </c>
    </row>
    <row r="22" spans="1:18" ht="25.5" customHeight="1" x14ac:dyDescent="0.25">
      <c r="A22" s="76" t="s">
        <v>16</v>
      </c>
      <c r="B22" s="77"/>
      <c r="C22" s="78"/>
      <c r="D22" s="11">
        <f>R16/7</f>
        <v>31.714285714285715</v>
      </c>
    </row>
  </sheetData>
  <mergeCells count="7">
    <mergeCell ref="A20:C20"/>
    <mergeCell ref="A22:C22"/>
    <mergeCell ref="A3:D3"/>
    <mergeCell ref="F3:I3"/>
    <mergeCell ref="K3:R3"/>
    <mergeCell ref="A16:C16"/>
    <mergeCell ref="A18:C18"/>
  </mergeCells>
  <printOptions horizontalCentered="1"/>
  <pageMargins left="0.59055118110236215" right="0.59055118110236215" top="0.59055118110236215" bottom="0.39370078740157483" header="0.19685039370078741" footer="0.19685039370078741"/>
  <pageSetup paperSize="9" orientation="landscape" horizontalDpi="300" verticalDpi="300" r:id="rId1"/>
  <headerFooter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/>
  </sheetViews>
  <sheetFormatPr defaultColWidth="9.1796875" defaultRowHeight="13" x14ac:dyDescent="0.25"/>
  <cols>
    <col min="1" max="3" width="8.7265625" style="3" customWidth="1"/>
    <col min="4" max="4" width="8.7265625" style="5" customWidth="1"/>
    <col min="5" max="5" width="6.7265625" style="3" customWidth="1"/>
    <col min="6" max="9" width="8.7265625" style="3" customWidth="1"/>
    <col min="10" max="10" width="6.7265625" style="3" customWidth="1"/>
    <col min="11" max="17" width="4.7265625" style="3" customWidth="1"/>
    <col min="18" max="18" width="8.7265625" style="3" customWidth="1"/>
    <col min="19" max="16384" width="9.1796875" style="3"/>
  </cols>
  <sheetData>
    <row r="1" spans="1:18" s="8" customFormat="1" ht="25.5" customHeight="1" x14ac:dyDescent="0.25">
      <c r="A1" s="60"/>
      <c r="B1" s="61" t="str">
        <f>Summary!B1</f>
        <v>Craighill Primary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 t="s">
        <v>29</v>
      </c>
      <c r="R1" s="63"/>
    </row>
    <row r="2" spans="1:18" ht="12.75" customHeight="1" x14ac:dyDescent="0.25"/>
    <row r="3" spans="1:18" s="16" customFormat="1" ht="25.5" customHeight="1" x14ac:dyDescent="0.25">
      <c r="A3" s="79" t="s">
        <v>36</v>
      </c>
      <c r="B3" s="79"/>
      <c r="C3" s="79"/>
      <c r="D3" s="79"/>
      <c r="F3" s="79" t="s">
        <v>41</v>
      </c>
      <c r="G3" s="79"/>
      <c r="H3" s="79"/>
      <c r="I3" s="79"/>
      <c r="K3" s="80" t="s">
        <v>42</v>
      </c>
      <c r="L3" s="81"/>
      <c r="M3" s="81"/>
      <c r="N3" s="81"/>
      <c r="O3" s="81"/>
      <c r="P3" s="81"/>
      <c r="Q3" s="81"/>
      <c r="R3" s="82"/>
    </row>
    <row r="4" spans="1:18" s="7" customFormat="1" ht="25.5" customHeight="1" x14ac:dyDescent="0.25">
      <c r="A4" s="43" t="s">
        <v>13</v>
      </c>
      <c r="B4" s="44" t="s">
        <v>11</v>
      </c>
      <c r="C4" s="43" t="s">
        <v>3</v>
      </c>
      <c r="D4" s="45" t="s">
        <v>17</v>
      </c>
      <c r="F4" s="43" t="s">
        <v>0</v>
      </c>
      <c r="G4" s="46" t="s">
        <v>1</v>
      </c>
      <c r="H4" s="47" t="s">
        <v>18</v>
      </c>
      <c r="I4" s="43" t="s">
        <v>2</v>
      </c>
      <c r="K4" s="43" t="s">
        <v>7</v>
      </c>
      <c r="L4" s="43" t="s">
        <v>6</v>
      </c>
      <c r="M4" s="43" t="s">
        <v>8</v>
      </c>
      <c r="N4" s="43" t="s">
        <v>5</v>
      </c>
      <c r="O4" s="43" t="s">
        <v>12</v>
      </c>
      <c r="P4" s="43" t="s">
        <v>9</v>
      </c>
      <c r="Q4" s="43" t="s">
        <v>10</v>
      </c>
      <c r="R4" s="43" t="s">
        <v>4</v>
      </c>
    </row>
    <row r="5" spans="1:18" s="10" customFormat="1" ht="12.75" customHeight="1" x14ac:dyDescent="0.25">
      <c r="A5" s="29">
        <v>1</v>
      </c>
      <c r="B5" s="68"/>
      <c r="C5" s="2"/>
      <c r="D5" s="30">
        <f>Optimum!D5</f>
        <v>25</v>
      </c>
      <c r="F5" s="29" t="s">
        <v>7</v>
      </c>
      <c r="G5" s="69">
        <v>25</v>
      </c>
      <c r="H5" s="50">
        <f t="shared" ref="H5:H15" si="0">R5</f>
        <v>14</v>
      </c>
      <c r="I5" s="20">
        <f>G5-H5</f>
        <v>11</v>
      </c>
      <c r="K5" s="1">
        <v>14</v>
      </c>
      <c r="L5" s="1"/>
      <c r="M5" s="1"/>
      <c r="N5" s="1"/>
      <c r="O5" s="1"/>
      <c r="P5" s="1"/>
      <c r="Q5" s="1"/>
      <c r="R5" s="21">
        <f t="shared" ref="R5:R15" si="1">SUM(K5:Q5)</f>
        <v>14</v>
      </c>
    </row>
    <row r="6" spans="1:18" s="10" customFormat="1" ht="12.75" customHeight="1" x14ac:dyDescent="0.25">
      <c r="A6" s="29">
        <v>2</v>
      </c>
      <c r="B6" s="68"/>
      <c r="C6" s="2"/>
      <c r="D6" s="30">
        <f>Optimum!D6</f>
        <v>25</v>
      </c>
      <c r="F6" s="29" t="s">
        <v>7</v>
      </c>
      <c r="G6" s="69">
        <v>25</v>
      </c>
      <c r="H6" s="50">
        <f t="shared" si="0"/>
        <v>13</v>
      </c>
      <c r="I6" s="20">
        <f t="shared" ref="I6:I15" si="2">G6-H6</f>
        <v>12</v>
      </c>
      <c r="K6" s="1">
        <v>13</v>
      </c>
      <c r="L6" s="1"/>
      <c r="M6" s="1"/>
      <c r="N6" s="1"/>
      <c r="O6" s="1"/>
      <c r="P6" s="1"/>
      <c r="Q6" s="1"/>
      <c r="R6" s="21">
        <f t="shared" si="1"/>
        <v>13</v>
      </c>
    </row>
    <row r="7" spans="1:18" s="10" customFormat="1" ht="12.75" customHeight="1" x14ac:dyDescent="0.25">
      <c r="A7" s="29">
        <v>3</v>
      </c>
      <c r="B7" s="68"/>
      <c r="C7" s="2"/>
      <c r="D7" s="30">
        <f>Optimum!D7</f>
        <v>25</v>
      </c>
      <c r="F7" s="29" t="s">
        <v>6</v>
      </c>
      <c r="G7" s="69">
        <v>30</v>
      </c>
      <c r="H7" s="50">
        <f t="shared" si="0"/>
        <v>27</v>
      </c>
      <c r="I7" s="20">
        <f t="shared" si="2"/>
        <v>3</v>
      </c>
      <c r="K7" s="1"/>
      <c r="L7" s="1">
        <v>27</v>
      </c>
      <c r="M7" s="1"/>
      <c r="N7" s="1"/>
      <c r="O7" s="1"/>
      <c r="P7" s="1"/>
      <c r="Q7" s="1"/>
      <c r="R7" s="21">
        <f t="shared" si="1"/>
        <v>27</v>
      </c>
    </row>
    <row r="8" spans="1:18" s="10" customFormat="1" ht="12.75" customHeight="1" x14ac:dyDescent="0.25">
      <c r="A8" s="29">
        <v>4</v>
      </c>
      <c r="B8" s="68"/>
      <c r="C8" s="2"/>
      <c r="D8" s="30">
        <f>Optimum!D8</f>
        <v>30</v>
      </c>
      <c r="F8" s="29" t="s">
        <v>8</v>
      </c>
      <c r="G8" s="69">
        <v>30</v>
      </c>
      <c r="H8" s="50">
        <f t="shared" si="0"/>
        <v>27</v>
      </c>
      <c r="I8" s="20">
        <f t="shared" si="2"/>
        <v>3</v>
      </c>
      <c r="K8" s="1"/>
      <c r="L8" s="1"/>
      <c r="M8" s="1">
        <v>27</v>
      </c>
      <c r="N8" s="1"/>
      <c r="O8" s="1"/>
      <c r="P8" s="1"/>
      <c r="Q8" s="1"/>
      <c r="R8" s="21">
        <f t="shared" si="1"/>
        <v>27</v>
      </c>
    </row>
    <row r="9" spans="1:18" s="10" customFormat="1" ht="12.75" customHeight="1" x14ac:dyDescent="0.25">
      <c r="A9" s="29">
        <v>5</v>
      </c>
      <c r="B9" s="68"/>
      <c r="C9" s="2"/>
      <c r="D9" s="30">
        <f>Optimum!D9</f>
        <v>33</v>
      </c>
      <c r="F9" s="29" t="s">
        <v>5</v>
      </c>
      <c r="G9" s="69">
        <v>33</v>
      </c>
      <c r="H9" s="50">
        <f t="shared" si="0"/>
        <v>26</v>
      </c>
      <c r="I9" s="20">
        <f t="shared" si="2"/>
        <v>7</v>
      </c>
      <c r="K9" s="1"/>
      <c r="L9" s="1"/>
      <c r="M9" s="1"/>
      <c r="N9" s="1">
        <v>26</v>
      </c>
      <c r="O9" s="1"/>
      <c r="P9" s="1"/>
      <c r="Q9" s="1"/>
      <c r="R9" s="21">
        <f t="shared" si="1"/>
        <v>26</v>
      </c>
    </row>
    <row r="10" spans="1:18" s="10" customFormat="1" ht="12.75" customHeight="1" x14ac:dyDescent="0.25">
      <c r="A10" s="29">
        <v>6</v>
      </c>
      <c r="B10" s="68"/>
      <c r="C10" s="2"/>
      <c r="D10" s="30">
        <f>Optimum!D10</f>
        <v>25</v>
      </c>
      <c r="F10" s="29" t="s">
        <v>12</v>
      </c>
      <c r="G10" s="69">
        <v>33</v>
      </c>
      <c r="H10" s="50">
        <f t="shared" si="0"/>
        <v>26</v>
      </c>
      <c r="I10" s="20">
        <f t="shared" si="2"/>
        <v>7</v>
      </c>
      <c r="K10" s="1"/>
      <c r="L10" s="1"/>
      <c r="M10" s="1"/>
      <c r="N10" s="1"/>
      <c r="O10" s="1">
        <v>26</v>
      </c>
      <c r="P10" s="1"/>
      <c r="Q10" s="1"/>
      <c r="R10" s="21">
        <f t="shared" si="1"/>
        <v>26</v>
      </c>
    </row>
    <row r="11" spans="1:18" s="10" customFormat="1" ht="12.75" customHeight="1" x14ac:dyDescent="0.25">
      <c r="A11" s="29">
        <v>7</v>
      </c>
      <c r="B11" s="68"/>
      <c r="C11" s="2"/>
      <c r="D11" s="30">
        <f>Optimum!D11</f>
        <v>25</v>
      </c>
      <c r="F11" s="29" t="s">
        <v>9</v>
      </c>
      <c r="G11" s="69">
        <v>33</v>
      </c>
      <c r="H11" s="50">
        <f t="shared" si="0"/>
        <v>26</v>
      </c>
      <c r="I11" s="20">
        <f t="shared" si="2"/>
        <v>7</v>
      </c>
      <c r="K11" s="1"/>
      <c r="L11" s="1"/>
      <c r="M11" s="1"/>
      <c r="N11" s="1"/>
      <c r="O11" s="1"/>
      <c r="P11" s="1">
        <v>26</v>
      </c>
      <c r="Q11" s="1"/>
      <c r="R11" s="21">
        <f t="shared" si="1"/>
        <v>26</v>
      </c>
    </row>
    <row r="12" spans="1:18" s="10" customFormat="1" ht="12.75" customHeight="1" x14ac:dyDescent="0.25">
      <c r="A12" s="29">
        <v>8</v>
      </c>
      <c r="B12" s="68"/>
      <c r="C12" s="2"/>
      <c r="D12" s="30">
        <f>Optimum!D12</f>
        <v>25</v>
      </c>
      <c r="F12" s="29" t="s">
        <v>10</v>
      </c>
      <c r="G12" s="69">
        <v>33</v>
      </c>
      <c r="H12" s="50">
        <f t="shared" si="0"/>
        <v>18</v>
      </c>
      <c r="I12" s="20">
        <f t="shared" si="2"/>
        <v>15</v>
      </c>
      <c r="K12" s="1"/>
      <c r="L12" s="1"/>
      <c r="M12" s="1"/>
      <c r="N12" s="1"/>
      <c r="O12" s="1"/>
      <c r="P12" s="1"/>
      <c r="Q12" s="1">
        <v>18</v>
      </c>
      <c r="R12" s="21">
        <f t="shared" si="1"/>
        <v>18</v>
      </c>
    </row>
    <row r="13" spans="1:18" s="10" customFormat="1" ht="12.75" customHeight="1" x14ac:dyDescent="0.25">
      <c r="A13" s="29">
        <v>9</v>
      </c>
      <c r="B13" s="68"/>
      <c r="C13" s="2"/>
      <c r="D13" s="30">
        <f>Optimum!D13</f>
        <v>33</v>
      </c>
      <c r="F13" s="29" t="s">
        <v>10</v>
      </c>
      <c r="G13" s="69">
        <v>33</v>
      </c>
      <c r="H13" s="50">
        <f t="shared" si="0"/>
        <v>18</v>
      </c>
      <c r="I13" s="20">
        <f t="shared" si="2"/>
        <v>15</v>
      </c>
      <c r="K13" s="1"/>
      <c r="L13" s="1"/>
      <c r="M13" s="1"/>
      <c r="N13" s="1"/>
      <c r="O13" s="1"/>
      <c r="P13" s="1"/>
      <c r="Q13" s="1">
        <v>18</v>
      </c>
      <c r="R13" s="21">
        <f t="shared" si="1"/>
        <v>18</v>
      </c>
    </row>
    <row r="14" spans="1:18" s="10" customFormat="1" ht="12.75" customHeight="1" x14ac:dyDescent="0.25">
      <c r="A14" s="29" t="s">
        <v>57</v>
      </c>
      <c r="B14" s="68"/>
      <c r="C14" s="2"/>
      <c r="D14" s="30">
        <f>Optimum!D14</f>
        <v>25</v>
      </c>
      <c r="F14" s="24" t="s">
        <v>59</v>
      </c>
      <c r="G14" s="49">
        <v>25</v>
      </c>
      <c r="H14" s="50">
        <f t="shared" si="0"/>
        <v>15</v>
      </c>
      <c r="I14" s="20">
        <f t="shared" si="2"/>
        <v>10</v>
      </c>
      <c r="K14" s="20">
        <v>5</v>
      </c>
      <c r="L14" s="20">
        <v>5</v>
      </c>
      <c r="M14" s="20">
        <v>5</v>
      </c>
      <c r="N14" s="19"/>
      <c r="O14" s="20"/>
      <c r="P14" s="20"/>
      <c r="Q14" s="20"/>
      <c r="R14" s="21">
        <f t="shared" si="1"/>
        <v>15</v>
      </c>
    </row>
    <row r="15" spans="1:18" s="10" customFormat="1" ht="12.75" customHeight="1" x14ac:dyDescent="0.25">
      <c r="A15" s="29" t="s">
        <v>58</v>
      </c>
      <c r="B15" s="68"/>
      <c r="C15" s="2"/>
      <c r="D15" s="30">
        <f>Optimum!D15</f>
        <v>25</v>
      </c>
      <c r="F15" s="24" t="s">
        <v>60</v>
      </c>
      <c r="G15" s="49">
        <v>25</v>
      </c>
      <c r="H15" s="50">
        <f t="shared" si="0"/>
        <v>20</v>
      </c>
      <c r="I15" s="20">
        <f t="shared" si="2"/>
        <v>5</v>
      </c>
      <c r="K15" s="20"/>
      <c r="L15" s="20"/>
      <c r="M15" s="20"/>
      <c r="N15" s="20">
        <v>5</v>
      </c>
      <c r="O15" s="20">
        <v>5</v>
      </c>
      <c r="P15" s="20">
        <v>5</v>
      </c>
      <c r="Q15" s="20">
        <v>5</v>
      </c>
      <c r="R15" s="21">
        <f t="shared" si="1"/>
        <v>20</v>
      </c>
    </row>
    <row r="16" spans="1:18" s="10" customFormat="1" ht="25.5" customHeight="1" x14ac:dyDescent="0.25">
      <c r="A16" s="83" t="s">
        <v>35</v>
      </c>
      <c r="B16" s="84"/>
      <c r="C16" s="85"/>
      <c r="D16" s="22">
        <f>SUM(D5:D15)</f>
        <v>296</v>
      </c>
      <c r="F16" s="24" t="s">
        <v>4</v>
      </c>
      <c r="G16" s="17">
        <f>SUM(G5:G15)</f>
        <v>325</v>
      </c>
      <c r="H16" s="18">
        <f>SUM(H5:H15)</f>
        <v>230</v>
      </c>
      <c r="I16" s="24">
        <f>SUM(I5:I15)</f>
        <v>95</v>
      </c>
      <c r="K16" s="21">
        <f t="shared" ref="K16:R16" si="3">SUM(K5:K15)</f>
        <v>32</v>
      </c>
      <c r="L16" s="21">
        <f t="shared" si="3"/>
        <v>32</v>
      </c>
      <c r="M16" s="21">
        <f t="shared" si="3"/>
        <v>32</v>
      </c>
      <c r="N16" s="21">
        <f t="shared" si="3"/>
        <v>31</v>
      </c>
      <c r="O16" s="21">
        <f t="shared" si="3"/>
        <v>31</v>
      </c>
      <c r="P16" s="21">
        <f t="shared" si="3"/>
        <v>31</v>
      </c>
      <c r="Q16" s="21">
        <f t="shared" si="3"/>
        <v>41</v>
      </c>
      <c r="R16" s="18">
        <f t="shared" si="3"/>
        <v>230</v>
      </c>
    </row>
    <row r="17" spans="1:18" s="13" customFormat="1" x14ac:dyDescent="0.3">
      <c r="B17" s="14"/>
      <c r="D17" s="15"/>
      <c r="E17" s="10"/>
      <c r="F17" s="23"/>
      <c r="G17" s="23"/>
      <c r="H17" s="23"/>
      <c r="I17" s="23"/>
    </row>
    <row r="18" spans="1:18" ht="25.5" customHeight="1" x14ac:dyDescent="0.25">
      <c r="A18" s="76" t="s">
        <v>47</v>
      </c>
      <c r="B18" s="77"/>
      <c r="C18" s="78"/>
      <c r="D18" s="26">
        <f>H16/D16</f>
        <v>0.77702702702702697</v>
      </c>
      <c r="J18" s="35" t="s">
        <v>56</v>
      </c>
      <c r="K18" s="35">
        <f>Rolls!J4</f>
        <v>32</v>
      </c>
      <c r="L18" s="35">
        <f>Rolls!J5</f>
        <v>32</v>
      </c>
      <c r="M18" s="35">
        <f>Rolls!J6</f>
        <v>32</v>
      </c>
      <c r="N18" s="35">
        <f>Rolls!J7</f>
        <v>31</v>
      </c>
      <c r="O18" s="35">
        <f>Rolls!J8</f>
        <v>31</v>
      </c>
      <c r="P18" s="35">
        <f>Rolls!J9</f>
        <v>31</v>
      </c>
      <c r="Q18" s="35">
        <f>Rolls!J10</f>
        <v>41</v>
      </c>
      <c r="R18" s="24">
        <f>SUM(K18:Q18)</f>
        <v>230</v>
      </c>
    </row>
    <row r="19" spans="1:18" x14ac:dyDescent="0.3">
      <c r="A19" s="4"/>
      <c r="B19" s="4"/>
      <c r="C19" s="4"/>
      <c r="D19" s="4"/>
      <c r="E19" s="7"/>
      <c r="I19" s="6"/>
    </row>
    <row r="20" spans="1:18" ht="25.5" customHeight="1" x14ac:dyDescent="0.25">
      <c r="A20" s="76" t="s">
        <v>43</v>
      </c>
      <c r="B20" s="77"/>
      <c r="C20" s="78"/>
      <c r="D20" s="38">
        <v>11</v>
      </c>
    </row>
    <row r="22" spans="1:18" ht="25.5" customHeight="1" x14ac:dyDescent="0.25">
      <c r="A22" s="76" t="s">
        <v>16</v>
      </c>
      <c r="B22" s="77"/>
      <c r="C22" s="78"/>
      <c r="D22" s="11">
        <f>R16/7</f>
        <v>32.857142857142854</v>
      </c>
    </row>
  </sheetData>
  <mergeCells count="7">
    <mergeCell ref="A20:C20"/>
    <mergeCell ref="A22:C22"/>
    <mergeCell ref="A3:D3"/>
    <mergeCell ref="F3:I3"/>
    <mergeCell ref="K3:R3"/>
    <mergeCell ref="A16:C16"/>
    <mergeCell ref="A18:C18"/>
  </mergeCells>
  <printOptions horizontalCentered="1"/>
  <pageMargins left="0.59055118110236215" right="0.59055118110236215" top="0.59055118110236215" bottom="0.39370078740157483" header="0.19685039370078741" footer="0.19685039370078741"/>
  <pageSetup paperSize="9" orientation="landscape" horizontalDpi="300" verticalDpi="300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/>
  </sheetViews>
  <sheetFormatPr defaultColWidth="9.1796875" defaultRowHeight="13" x14ac:dyDescent="0.25"/>
  <cols>
    <col min="1" max="3" width="8.7265625" style="3" customWidth="1"/>
    <col min="4" max="4" width="8.7265625" style="5" customWidth="1"/>
    <col min="5" max="5" width="6.7265625" style="3" customWidth="1"/>
    <col min="6" max="9" width="8.7265625" style="3" customWidth="1"/>
    <col min="10" max="10" width="6.7265625" style="3" customWidth="1"/>
    <col min="11" max="17" width="4.7265625" style="3" customWidth="1"/>
    <col min="18" max="18" width="8.7265625" style="3" customWidth="1"/>
    <col min="19" max="16384" width="9.1796875" style="3"/>
  </cols>
  <sheetData>
    <row r="1" spans="1:18" s="8" customFormat="1" ht="25.5" customHeight="1" x14ac:dyDescent="0.25">
      <c r="A1" s="60"/>
      <c r="B1" s="61" t="str">
        <f>Summary!B1</f>
        <v>Craighill Primary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 t="s">
        <v>31</v>
      </c>
      <c r="R1" s="63"/>
    </row>
    <row r="2" spans="1:18" ht="12.75" customHeight="1" x14ac:dyDescent="0.25"/>
    <row r="3" spans="1:18" s="16" customFormat="1" ht="25.5" customHeight="1" x14ac:dyDescent="0.25">
      <c r="A3" s="79" t="s">
        <v>36</v>
      </c>
      <c r="B3" s="79"/>
      <c r="C3" s="79"/>
      <c r="D3" s="79"/>
      <c r="F3" s="79" t="s">
        <v>41</v>
      </c>
      <c r="G3" s="79"/>
      <c r="H3" s="79"/>
      <c r="I3" s="79"/>
      <c r="K3" s="80" t="s">
        <v>42</v>
      </c>
      <c r="L3" s="81"/>
      <c r="M3" s="81"/>
      <c r="N3" s="81"/>
      <c r="O3" s="81"/>
      <c r="P3" s="81"/>
      <c r="Q3" s="81"/>
      <c r="R3" s="82"/>
    </row>
    <row r="4" spans="1:18" s="7" customFormat="1" ht="25.5" customHeight="1" x14ac:dyDescent="0.25">
      <c r="A4" s="43" t="s">
        <v>13</v>
      </c>
      <c r="B4" s="44" t="s">
        <v>11</v>
      </c>
      <c r="C4" s="43" t="s">
        <v>3</v>
      </c>
      <c r="D4" s="45" t="s">
        <v>17</v>
      </c>
      <c r="F4" s="43" t="s">
        <v>0</v>
      </c>
      <c r="G4" s="46" t="s">
        <v>1</v>
      </c>
      <c r="H4" s="47" t="s">
        <v>18</v>
      </c>
      <c r="I4" s="43" t="s">
        <v>2</v>
      </c>
      <c r="K4" s="43" t="s">
        <v>7</v>
      </c>
      <c r="L4" s="43" t="s">
        <v>6</v>
      </c>
      <c r="M4" s="43" t="s">
        <v>8</v>
      </c>
      <c r="N4" s="43" t="s">
        <v>5</v>
      </c>
      <c r="O4" s="43" t="s">
        <v>12</v>
      </c>
      <c r="P4" s="43" t="s">
        <v>9</v>
      </c>
      <c r="Q4" s="43" t="s">
        <v>10</v>
      </c>
      <c r="R4" s="43" t="s">
        <v>4</v>
      </c>
    </row>
    <row r="5" spans="1:18" s="10" customFormat="1" ht="12.75" customHeight="1" x14ac:dyDescent="0.25">
      <c r="A5" s="29">
        <v>1</v>
      </c>
      <c r="B5" s="68"/>
      <c r="C5" s="2"/>
      <c r="D5" s="30">
        <f>Optimum!D5</f>
        <v>25</v>
      </c>
      <c r="F5" s="29" t="s">
        <v>7</v>
      </c>
      <c r="G5" s="69">
        <v>25</v>
      </c>
      <c r="H5" s="50">
        <f t="shared" ref="H5:H15" si="0">R5</f>
        <v>14</v>
      </c>
      <c r="I5" s="20">
        <f>G5-H5</f>
        <v>11</v>
      </c>
      <c r="K5" s="1">
        <v>14</v>
      </c>
      <c r="L5" s="1"/>
      <c r="M5" s="1"/>
      <c r="N5" s="1"/>
      <c r="O5" s="1"/>
      <c r="P5" s="1"/>
      <c r="Q5" s="1"/>
      <c r="R5" s="21">
        <f t="shared" ref="R5:R15" si="1">SUM(K5:Q5)</f>
        <v>14</v>
      </c>
    </row>
    <row r="6" spans="1:18" s="10" customFormat="1" ht="12.75" customHeight="1" x14ac:dyDescent="0.25">
      <c r="A6" s="29">
        <v>2</v>
      </c>
      <c r="B6" s="68"/>
      <c r="C6" s="2"/>
      <c r="D6" s="30">
        <f>Optimum!D6</f>
        <v>25</v>
      </c>
      <c r="F6" s="29" t="s">
        <v>7</v>
      </c>
      <c r="G6" s="69">
        <v>25</v>
      </c>
      <c r="H6" s="50">
        <f t="shared" si="0"/>
        <v>14</v>
      </c>
      <c r="I6" s="20">
        <f t="shared" ref="I6:I15" si="2">G6-H6</f>
        <v>11</v>
      </c>
      <c r="K6" s="1">
        <v>14</v>
      </c>
      <c r="L6" s="1"/>
      <c r="M6" s="1"/>
      <c r="N6" s="1"/>
      <c r="O6" s="1"/>
      <c r="P6" s="1"/>
      <c r="Q6" s="1"/>
      <c r="R6" s="21">
        <f t="shared" si="1"/>
        <v>14</v>
      </c>
    </row>
    <row r="7" spans="1:18" s="10" customFormat="1" ht="12.75" customHeight="1" x14ac:dyDescent="0.25">
      <c r="A7" s="29">
        <v>3</v>
      </c>
      <c r="B7" s="68"/>
      <c r="C7" s="2"/>
      <c r="D7" s="30">
        <f>Optimum!D7</f>
        <v>25</v>
      </c>
      <c r="F7" s="29" t="s">
        <v>6</v>
      </c>
      <c r="G7" s="69">
        <v>30</v>
      </c>
      <c r="H7" s="50">
        <f t="shared" si="0"/>
        <v>28</v>
      </c>
      <c r="I7" s="20">
        <f t="shared" si="2"/>
        <v>2</v>
      </c>
      <c r="K7" s="1"/>
      <c r="L7" s="1">
        <v>28</v>
      </c>
      <c r="M7" s="1"/>
      <c r="N7" s="1"/>
      <c r="O7" s="1"/>
      <c r="P7" s="1"/>
      <c r="Q7" s="1"/>
      <c r="R7" s="21">
        <f t="shared" si="1"/>
        <v>28</v>
      </c>
    </row>
    <row r="8" spans="1:18" s="10" customFormat="1" ht="12.75" customHeight="1" x14ac:dyDescent="0.25">
      <c r="A8" s="29">
        <v>4</v>
      </c>
      <c r="B8" s="68"/>
      <c r="C8" s="2"/>
      <c r="D8" s="30">
        <f>Optimum!D8</f>
        <v>30</v>
      </c>
      <c r="F8" s="29" t="s">
        <v>8</v>
      </c>
      <c r="G8" s="69">
        <v>30</v>
      </c>
      <c r="H8" s="50">
        <f t="shared" si="0"/>
        <v>28</v>
      </c>
      <c r="I8" s="20">
        <f t="shared" si="2"/>
        <v>2</v>
      </c>
      <c r="K8" s="1"/>
      <c r="L8" s="1"/>
      <c r="M8" s="1">
        <v>28</v>
      </c>
      <c r="N8" s="1"/>
      <c r="O8" s="1"/>
      <c r="P8" s="1"/>
      <c r="Q8" s="1"/>
      <c r="R8" s="21">
        <f t="shared" si="1"/>
        <v>28</v>
      </c>
    </row>
    <row r="9" spans="1:18" s="10" customFormat="1" ht="12.75" customHeight="1" x14ac:dyDescent="0.25">
      <c r="A9" s="29">
        <v>5</v>
      </c>
      <c r="B9" s="68"/>
      <c r="C9" s="2"/>
      <c r="D9" s="30">
        <f>Optimum!D9</f>
        <v>33</v>
      </c>
      <c r="F9" s="29" t="s">
        <v>5</v>
      </c>
      <c r="G9" s="69">
        <v>33</v>
      </c>
      <c r="H9" s="50">
        <f t="shared" si="0"/>
        <v>27</v>
      </c>
      <c r="I9" s="20">
        <f t="shared" si="2"/>
        <v>6</v>
      </c>
      <c r="K9" s="1"/>
      <c r="L9" s="1"/>
      <c r="M9" s="1"/>
      <c r="N9" s="1">
        <v>27</v>
      </c>
      <c r="O9" s="1"/>
      <c r="P9" s="1"/>
      <c r="Q9" s="1"/>
      <c r="R9" s="21">
        <f t="shared" si="1"/>
        <v>27</v>
      </c>
    </row>
    <row r="10" spans="1:18" s="10" customFormat="1" ht="12.75" customHeight="1" x14ac:dyDescent="0.25">
      <c r="A10" s="29">
        <v>6</v>
      </c>
      <c r="B10" s="68"/>
      <c r="C10" s="2"/>
      <c r="D10" s="30">
        <f>Optimum!D10</f>
        <v>25</v>
      </c>
      <c r="F10" s="29" t="s">
        <v>12</v>
      </c>
      <c r="G10" s="69">
        <v>33</v>
      </c>
      <c r="H10" s="50">
        <f t="shared" si="0"/>
        <v>27</v>
      </c>
      <c r="I10" s="20">
        <f t="shared" si="2"/>
        <v>6</v>
      </c>
      <c r="K10" s="1"/>
      <c r="L10" s="1"/>
      <c r="M10" s="1"/>
      <c r="N10" s="1"/>
      <c r="O10" s="1">
        <v>27</v>
      </c>
      <c r="P10" s="1"/>
      <c r="Q10" s="1"/>
      <c r="R10" s="21">
        <f t="shared" si="1"/>
        <v>27</v>
      </c>
    </row>
    <row r="11" spans="1:18" s="10" customFormat="1" ht="12.75" customHeight="1" x14ac:dyDescent="0.25">
      <c r="A11" s="29">
        <v>7</v>
      </c>
      <c r="B11" s="68"/>
      <c r="C11" s="2"/>
      <c r="D11" s="30">
        <f>Optimum!D11</f>
        <v>25</v>
      </c>
      <c r="F11" s="29" t="s">
        <v>9</v>
      </c>
      <c r="G11" s="69">
        <v>33</v>
      </c>
      <c r="H11" s="50">
        <f t="shared" si="0"/>
        <v>26</v>
      </c>
      <c r="I11" s="20">
        <f t="shared" si="2"/>
        <v>7</v>
      </c>
      <c r="K11" s="1"/>
      <c r="L11" s="1"/>
      <c r="M11" s="1"/>
      <c r="N11" s="1"/>
      <c r="O11" s="1"/>
      <c r="P11" s="1">
        <v>26</v>
      </c>
      <c r="Q11" s="1"/>
      <c r="R11" s="21">
        <f t="shared" si="1"/>
        <v>26</v>
      </c>
    </row>
    <row r="12" spans="1:18" s="10" customFormat="1" ht="12.75" customHeight="1" x14ac:dyDescent="0.25">
      <c r="A12" s="29">
        <v>8</v>
      </c>
      <c r="B12" s="68"/>
      <c r="C12" s="2"/>
      <c r="D12" s="30">
        <f>Optimum!D12</f>
        <v>25</v>
      </c>
      <c r="F12" s="29" t="s">
        <v>10</v>
      </c>
      <c r="G12" s="69">
        <v>33</v>
      </c>
      <c r="H12" s="50">
        <f t="shared" si="0"/>
        <v>27</v>
      </c>
      <c r="I12" s="20">
        <f t="shared" si="2"/>
        <v>6</v>
      </c>
      <c r="K12" s="1"/>
      <c r="L12" s="1"/>
      <c r="M12" s="1"/>
      <c r="N12" s="1"/>
      <c r="O12" s="1"/>
      <c r="P12" s="1"/>
      <c r="Q12" s="1">
        <v>27</v>
      </c>
      <c r="R12" s="21">
        <f t="shared" si="1"/>
        <v>27</v>
      </c>
    </row>
    <row r="13" spans="1:18" s="10" customFormat="1" ht="12.75" customHeight="1" x14ac:dyDescent="0.25">
      <c r="A13" s="29">
        <v>9</v>
      </c>
      <c r="B13" s="68"/>
      <c r="C13" s="2"/>
      <c r="D13" s="30">
        <f>Optimum!D13</f>
        <v>33</v>
      </c>
      <c r="F13" s="29"/>
      <c r="G13" s="69"/>
      <c r="H13" s="50"/>
      <c r="I13" s="20"/>
      <c r="K13" s="1"/>
      <c r="L13" s="1"/>
      <c r="M13" s="1"/>
      <c r="N13" s="1"/>
      <c r="O13" s="1"/>
      <c r="P13" s="1"/>
      <c r="Q13" s="1"/>
      <c r="R13" s="21"/>
    </row>
    <row r="14" spans="1:18" s="10" customFormat="1" ht="12.75" customHeight="1" x14ac:dyDescent="0.25">
      <c r="A14" s="29" t="s">
        <v>57</v>
      </c>
      <c r="B14" s="68"/>
      <c r="C14" s="2"/>
      <c r="D14" s="30">
        <f>Optimum!D14</f>
        <v>25</v>
      </c>
      <c r="F14" s="24" t="s">
        <v>59</v>
      </c>
      <c r="G14" s="49">
        <v>25</v>
      </c>
      <c r="H14" s="50">
        <f t="shared" si="0"/>
        <v>15</v>
      </c>
      <c r="I14" s="20">
        <f t="shared" si="2"/>
        <v>10</v>
      </c>
      <c r="K14" s="20">
        <v>5</v>
      </c>
      <c r="L14" s="20">
        <v>5</v>
      </c>
      <c r="M14" s="20">
        <v>5</v>
      </c>
      <c r="N14" s="19"/>
      <c r="O14" s="20"/>
      <c r="P14" s="20"/>
      <c r="Q14" s="20"/>
      <c r="R14" s="21">
        <f t="shared" si="1"/>
        <v>15</v>
      </c>
    </row>
    <row r="15" spans="1:18" s="10" customFormat="1" ht="12.75" customHeight="1" x14ac:dyDescent="0.25">
      <c r="A15" s="29" t="s">
        <v>58</v>
      </c>
      <c r="B15" s="68"/>
      <c r="C15" s="2"/>
      <c r="D15" s="30">
        <f>Optimum!D15</f>
        <v>25</v>
      </c>
      <c r="F15" s="24" t="s">
        <v>60</v>
      </c>
      <c r="G15" s="49">
        <v>25</v>
      </c>
      <c r="H15" s="50">
        <f t="shared" si="0"/>
        <v>20</v>
      </c>
      <c r="I15" s="20">
        <f t="shared" si="2"/>
        <v>5</v>
      </c>
      <c r="K15" s="20"/>
      <c r="L15" s="20"/>
      <c r="M15" s="20"/>
      <c r="N15" s="20">
        <v>5</v>
      </c>
      <c r="O15" s="20">
        <v>5</v>
      </c>
      <c r="P15" s="20">
        <v>5</v>
      </c>
      <c r="Q15" s="20">
        <v>5</v>
      </c>
      <c r="R15" s="21">
        <f t="shared" si="1"/>
        <v>20</v>
      </c>
    </row>
    <row r="16" spans="1:18" s="10" customFormat="1" ht="25.5" customHeight="1" x14ac:dyDescent="0.25">
      <c r="A16" s="83" t="s">
        <v>35</v>
      </c>
      <c r="B16" s="84"/>
      <c r="C16" s="85"/>
      <c r="D16" s="22">
        <f>SUM(D5:D15)</f>
        <v>296</v>
      </c>
      <c r="F16" s="24" t="s">
        <v>4</v>
      </c>
      <c r="G16" s="17">
        <f>SUM(G5:G15)</f>
        <v>292</v>
      </c>
      <c r="H16" s="18">
        <f>SUM(H5:H15)</f>
        <v>226</v>
      </c>
      <c r="I16" s="24">
        <f>SUM(I5:I15)</f>
        <v>66</v>
      </c>
      <c r="K16" s="21">
        <f t="shared" ref="K16:R16" si="3">SUM(K5:K15)</f>
        <v>33</v>
      </c>
      <c r="L16" s="21">
        <f t="shared" si="3"/>
        <v>33</v>
      </c>
      <c r="M16" s="21">
        <f t="shared" si="3"/>
        <v>33</v>
      </c>
      <c r="N16" s="21">
        <f t="shared" si="3"/>
        <v>32</v>
      </c>
      <c r="O16" s="21">
        <f t="shared" si="3"/>
        <v>32</v>
      </c>
      <c r="P16" s="21">
        <f t="shared" si="3"/>
        <v>31</v>
      </c>
      <c r="Q16" s="21">
        <f t="shared" si="3"/>
        <v>32</v>
      </c>
      <c r="R16" s="18">
        <f t="shared" si="3"/>
        <v>226</v>
      </c>
    </row>
    <row r="17" spans="1:18" s="13" customFormat="1" x14ac:dyDescent="0.3">
      <c r="B17" s="14"/>
      <c r="D17" s="15"/>
      <c r="E17" s="10"/>
      <c r="F17" s="23"/>
      <c r="G17" s="23"/>
      <c r="H17" s="23"/>
      <c r="I17" s="23"/>
    </row>
    <row r="18" spans="1:18" ht="25.5" customHeight="1" x14ac:dyDescent="0.25">
      <c r="A18" s="76" t="s">
        <v>47</v>
      </c>
      <c r="B18" s="77"/>
      <c r="C18" s="78"/>
      <c r="D18" s="26">
        <f>H16/D16</f>
        <v>0.76351351351351349</v>
      </c>
      <c r="J18" s="35" t="s">
        <v>56</v>
      </c>
      <c r="K18" s="35">
        <f>Rolls!K4</f>
        <v>33</v>
      </c>
      <c r="L18" s="35">
        <f>Rolls!K5</f>
        <v>33</v>
      </c>
      <c r="M18" s="35">
        <f>Rolls!K6</f>
        <v>33</v>
      </c>
      <c r="N18" s="35">
        <f>Rolls!K7</f>
        <v>32</v>
      </c>
      <c r="O18" s="35">
        <f>Rolls!K8</f>
        <v>32</v>
      </c>
      <c r="P18" s="35">
        <f>Rolls!K9</f>
        <v>31</v>
      </c>
      <c r="Q18" s="35">
        <f>Rolls!K10</f>
        <v>32</v>
      </c>
      <c r="R18" s="24">
        <f>SUM(K18:Q18)</f>
        <v>226</v>
      </c>
    </row>
    <row r="19" spans="1:18" x14ac:dyDescent="0.3">
      <c r="A19" s="4"/>
      <c r="B19" s="4"/>
      <c r="C19" s="4"/>
      <c r="D19" s="4"/>
      <c r="E19" s="7"/>
      <c r="I19" s="6"/>
    </row>
    <row r="20" spans="1:18" ht="25.5" customHeight="1" x14ac:dyDescent="0.25">
      <c r="A20" s="76" t="s">
        <v>43</v>
      </c>
      <c r="B20" s="77"/>
      <c r="C20" s="78"/>
      <c r="D20" s="38">
        <v>10</v>
      </c>
    </row>
    <row r="22" spans="1:18" ht="25.5" customHeight="1" x14ac:dyDescent="0.25">
      <c r="A22" s="76" t="s">
        <v>16</v>
      </c>
      <c r="B22" s="77"/>
      <c r="C22" s="78"/>
      <c r="D22" s="11">
        <f>R16/7</f>
        <v>32.285714285714285</v>
      </c>
    </row>
  </sheetData>
  <mergeCells count="7">
    <mergeCell ref="A20:C20"/>
    <mergeCell ref="A22:C22"/>
    <mergeCell ref="A3:D3"/>
    <mergeCell ref="F3:I3"/>
    <mergeCell ref="K3:R3"/>
    <mergeCell ref="A16:C16"/>
    <mergeCell ref="A18:C18"/>
  </mergeCells>
  <printOptions horizontalCentered="1"/>
  <pageMargins left="0.59055118110236215" right="0.59055118110236215" top="0.59055118110236215" bottom="0.39370078740157483" header="0.19685039370078741" footer="0.19685039370078741"/>
  <pageSetup paperSize="9" orientation="landscape" horizontalDpi="300" verticalDpi="300" r:id="rId1"/>
  <headerFooter>
    <oddFooter>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/>
  </sheetViews>
  <sheetFormatPr defaultColWidth="9.1796875" defaultRowHeight="13" x14ac:dyDescent="0.25"/>
  <cols>
    <col min="1" max="3" width="8.7265625" style="3" customWidth="1"/>
    <col min="4" max="4" width="8.7265625" style="5" customWidth="1"/>
    <col min="5" max="5" width="6.7265625" style="3" customWidth="1"/>
    <col min="6" max="9" width="8.7265625" style="3" customWidth="1"/>
    <col min="10" max="10" width="6.7265625" style="3" customWidth="1"/>
    <col min="11" max="17" width="4.7265625" style="3" customWidth="1"/>
    <col min="18" max="18" width="8.7265625" style="3" customWidth="1"/>
    <col min="19" max="16384" width="9.1796875" style="3"/>
  </cols>
  <sheetData>
    <row r="1" spans="1:18" s="8" customFormat="1" ht="25.5" customHeight="1" x14ac:dyDescent="0.25">
      <c r="A1" s="60"/>
      <c r="B1" s="61" t="str">
        <f>Summary!B1</f>
        <v>Craighill Primary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 t="s">
        <v>32</v>
      </c>
      <c r="R1" s="63"/>
    </row>
    <row r="2" spans="1:18" ht="12.75" customHeight="1" x14ac:dyDescent="0.25"/>
    <row r="3" spans="1:18" s="16" customFormat="1" ht="25.5" customHeight="1" x14ac:dyDescent="0.25">
      <c r="A3" s="79" t="s">
        <v>36</v>
      </c>
      <c r="B3" s="79"/>
      <c r="C3" s="79"/>
      <c r="D3" s="79"/>
      <c r="F3" s="79" t="s">
        <v>41</v>
      </c>
      <c r="G3" s="79"/>
      <c r="H3" s="79"/>
      <c r="I3" s="79"/>
      <c r="K3" s="80" t="s">
        <v>42</v>
      </c>
      <c r="L3" s="81"/>
      <c r="M3" s="81"/>
      <c r="N3" s="81"/>
      <c r="O3" s="81"/>
      <c r="P3" s="81"/>
      <c r="Q3" s="81"/>
      <c r="R3" s="82"/>
    </row>
    <row r="4" spans="1:18" s="7" customFormat="1" ht="25.5" customHeight="1" x14ac:dyDescent="0.25">
      <c r="A4" s="43" t="s">
        <v>13</v>
      </c>
      <c r="B4" s="44" t="s">
        <v>11</v>
      </c>
      <c r="C4" s="43" t="s">
        <v>3</v>
      </c>
      <c r="D4" s="45" t="s">
        <v>17</v>
      </c>
      <c r="F4" s="43" t="s">
        <v>0</v>
      </c>
      <c r="G4" s="46" t="s">
        <v>1</v>
      </c>
      <c r="H4" s="47" t="s">
        <v>18</v>
      </c>
      <c r="I4" s="43" t="s">
        <v>2</v>
      </c>
      <c r="K4" s="43" t="s">
        <v>7</v>
      </c>
      <c r="L4" s="43" t="s">
        <v>6</v>
      </c>
      <c r="M4" s="43" t="s">
        <v>8</v>
      </c>
      <c r="N4" s="43" t="s">
        <v>5</v>
      </c>
      <c r="O4" s="43" t="s">
        <v>12</v>
      </c>
      <c r="P4" s="43" t="s">
        <v>9</v>
      </c>
      <c r="Q4" s="43" t="s">
        <v>10</v>
      </c>
      <c r="R4" s="43" t="s">
        <v>4</v>
      </c>
    </row>
    <row r="5" spans="1:18" s="10" customFormat="1" ht="12.75" customHeight="1" x14ac:dyDescent="0.25">
      <c r="A5" s="29">
        <v>1</v>
      </c>
      <c r="B5" s="68"/>
      <c r="C5" s="2"/>
      <c r="D5" s="30">
        <f>Optimum!D5</f>
        <v>25</v>
      </c>
      <c r="F5" s="29" t="s">
        <v>7</v>
      </c>
      <c r="G5" s="69">
        <v>25</v>
      </c>
      <c r="H5" s="50">
        <f t="shared" ref="H5:H15" si="0">R5</f>
        <v>14</v>
      </c>
      <c r="I5" s="20">
        <f>G5-H5</f>
        <v>11</v>
      </c>
      <c r="K5" s="1">
        <v>14</v>
      </c>
      <c r="L5" s="1"/>
      <c r="M5" s="1"/>
      <c r="N5" s="1"/>
      <c r="O5" s="1"/>
      <c r="P5" s="1"/>
      <c r="Q5" s="1"/>
      <c r="R5" s="21">
        <f t="shared" ref="R5:R15" si="1">SUM(K5:Q5)</f>
        <v>14</v>
      </c>
    </row>
    <row r="6" spans="1:18" s="10" customFormat="1" ht="12.75" customHeight="1" x14ac:dyDescent="0.25">
      <c r="A6" s="29">
        <v>2</v>
      </c>
      <c r="B6" s="68"/>
      <c r="C6" s="2"/>
      <c r="D6" s="30">
        <f>Optimum!D6</f>
        <v>25</v>
      </c>
      <c r="F6" s="29" t="s">
        <v>7</v>
      </c>
      <c r="G6" s="69">
        <v>25</v>
      </c>
      <c r="H6" s="50">
        <f t="shared" si="0"/>
        <v>14</v>
      </c>
      <c r="I6" s="20">
        <f t="shared" ref="I6:I15" si="2">G6-H6</f>
        <v>11</v>
      </c>
      <c r="K6" s="1">
        <v>14</v>
      </c>
      <c r="L6" s="1"/>
      <c r="M6" s="1"/>
      <c r="N6" s="1"/>
      <c r="O6" s="1"/>
      <c r="P6" s="1"/>
      <c r="Q6" s="1"/>
      <c r="R6" s="21">
        <f t="shared" si="1"/>
        <v>14</v>
      </c>
    </row>
    <row r="7" spans="1:18" s="10" customFormat="1" ht="12.75" customHeight="1" x14ac:dyDescent="0.25">
      <c r="A7" s="29">
        <v>3</v>
      </c>
      <c r="B7" s="68"/>
      <c r="C7" s="2"/>
      <c r="D7" s="30">
        <f>Optimum!D7</f>
        <v>25</v>
      </c>
      <c r="F7" s="29" t="s">
        <v>6</v>
      </c>
      <c r="G7" s="69">
        <v>30</v>
      </c>
      <c r="H7" s="50">
        <f t="shared" si="0"/>
        <v>28</v>
      </c>
      <c r="I7" s="20">
        <f t="shared" si="2"/>
        <v>2</v>
      </c>
      <c r="K7" s="1"/>
      <c r="L7" s="1">
        <v>28</v>
      </c>
      <c r="M7" s="1"/>
      <c r="N7" s="1"/>
      <c r="O7" s="1"/>
      <c r="P7" s="1"/>
      <c r="Q7" s="1"/>
      <c r="R7" s="21">
        <f t="shared" si="1"/>
        <v>28</v>
      </c>
    </row>
    <row r="8" spans="1:18" s="10" customFormat="1" ht="12.75" customHeight="1" x14ac:dyDescent="0.25">
      <c r="A8" s="29">
        <v>4</v>
      </c>
      <c r="B8" s="68"/>
      <c r="C8" s="2"/>
      <c r="D8" s="30">
        <f>Optimum!D8</f>
        <v>30</v>
      </c>
      <c r="F8" s="29" t="s">
        <v>8</v>
      </c>
      <c r="G8" s="69">
        <v>30</v>
      </c>
      <c r="H8" s="50">
        <f t="shared" si="0"/>
        <v>29</v>
      </c>
      <c r="I8" s="20">
        <f t="shared" si="2"/>
        <v>1</v>
      </c>
      <c r="K8" s="1"/>
      <c r="L8" s="1"/>
      <c r="M8" s="1">
        <v>29</v>
      </c>
      <c r="N8" s="1"/>
      <c r="O8" s="1"/>
      <c r="P8" s="1"/>
      <c r="Q8" s="1"/>
      <c r="R8" s="21">
        <f t="shared" si="1"/>
        <v>29</v>
      </c>
    </row>
    <row r="9" spans="1:18" s="10" customFormat="1" ht="12.75" customHeight="1" x14ac:dyDescent="0.25">
      <c r="A9" s="29">
        <v>5</v>
      </c>
      <c r="B9" s="68"/>
      <c r="C9" s="2"/>
      <c r="D9" s="30">
        <f>Optimum!D9</f>
        <v>33</v>
      </c>
      <c r="F9" s="29" t="s">
        <v>5</v>
      </c>
      <c r="G9" s="69">
        <v>33</v>
      </c>
      <c r="H9" s="50">
        <f t="shared" si="0"/>
        <v>28</v>
      </c>
      <c r="I9" s="20">
        <f t="shared" si="2"/>
        <v>5</v>
      </c>
      <c r="K9" s="1"/>
      <c r="L9" s="1"/>
      <c r="M9" s="1"/>
      <c r="N9" s="1">
        <v>28</v>
      </c>
      <c r="O9" s="1"/>
      <c r="P9" s="1"/>
      <c r="Q9" s="1"/>
      <c r="R9" s="21">
        <f t="shared" si="1"/>
        <v>28</v>
      </c>
    </row>
    <row r="10" spans="1:18" s="10" customFormat="1" ht="12.75" customHeight="1" x14ac:dyDescent="0.25">
      <c r="A10" s="29">
        <v>6</v>
      </c>
      <c r="B10" s="68"/>
      <c r="C10" s="2"/>
      <c r="D10" s="30">
        <f>Optimum!D10</f>
        <v>25</v>
      </c>
      <c r="F10" s="29" t="s">
        <v>12</v>
      </c>
      <c r="G10" s="69">
        <v>33</v>
      </c>
      <c r="H10" s="50">
        <f t="shared" si="0"/>
        <v>28</v>
      </c>
      <c r="I10" s="20">
        <f t="shared" si="2"/>
        <v>5</v>
      </c>
      <c r="K10" s="1"/>
      <c r="L10" s="1"/>
      <c r="M10" s="1"/>
      <c r="N10" s="1"/>
      <c r="O10" s="1">
        <v>28</v>
      </c>
      <c r="P10" s="1"/>
      <c r="Q10" s="1"/>
      <c r="R10" s="21">
        <f t="shared" si="1"/>
        <v>28</v>
      </c>
    </row>
    <row r="11" spans="1:18" s="10" customFormat="1" ht="12.75" customHeight="1" x14ac:dyDescent="0.25">
      <c r="A11" s="29">
        <v>7</v>
      </c>
      <c r="B11" s="68"/>
      <c r="C11" s="2"/>
      <c r="D11" s="30">
        <f>Optimum!D11</f>
        <v>25</v>
      </c>
      <c r="F11" s="29" t="s">
        <v>9</v>
      </c>
      <c r="G11" s="69">
        <v>33</v>
      </c>
      <c r="H11" s="50">
        <f t="shared" si="0"/>
        <v>27</v>
      </c>
      <c r="I11" s="20">
        <f t="shared" si="2"/>
        <v>6</v>
      </c>
      <c r="K11" s="1"/>
      <c r="L11" s="1"/>
      <c r="M11" s="1"/>
      <c r="N11" s="1"/>
      <c r="O11" s="1"/>
      <c r="P11" s="1">
        <v>27</v>
      </c>
      <c r="Q11" s="1"/>
      <c r="R11" s="21">
        <f t="shared" si="1"/>
        <v>27</v>
      </c>
    </row>
    <row r="12" spans="1:18" s="10" customFormat="1" ht="12.75" customHeight="1" x14ac:dyDescent="0.25">
      <c r="A12" s="29">
        <v>8</v>
      </c>
      <c r="B12" s="68"/>
      <c r="C12" s="2"/>
      <c r="D12" s="30">
        <f>Optimum!D12</f>
        <v>25</v>
      </c>
      <c r="F12" s="29" t="s">
        <v>10</v>
      </c>
      <c r="G12" s="69">
        <v>33</v>
      </c>
      <c r="H12" s="50">
        <f t="shared" si="0"/>
        <v>27</v>
      </c>
      <c r="I12" s="20">
        <f t="shared" si="2"/>
        <v>6</v>
      </c>
      <c r="K12" s="1"/>
      <c r="L12" s="1"/>
      <c r="M12" s="1"/>
      <c r="N12" s="1"/>
      <c r="O12" s="1"/>
      <c r="P12" s="1"/>
      <c r="Q12" s="1">
        <v>27</v>
      </c>
      <c r="R12" s="21">
        <f t="shared" si="1"/>
        <v>27</v>
      </c>
    </row>
    <row r="13" spans="1:18" s="10" customFormat="1" ht="12.75" customHeight="1" x14ac:dyDescent="0.25">
      <c r="A13" s="29">
        <v>9</v>
      </c>
      <c r="B13" s="68"/>
      <c r="C13" s="2"/>
      <c r="D13" s="30">
        <f>Optimum!D13</f>
        <v>33</v>
      </c>
      <c r="F13" s="29"/>
      <c r="G13" s="69"/>
      <c r="H13" s="50"/>
      <c r="I13" s="20"/>
      <c r="K13" s="1"/>
      <c r="L13" s="1"/>
      <c r="M13" s="1"/>
      <c r="N13" s="1"/>
      <c r="O13" s="1"/>
      <c r="P13" s="1"/>
      <c r="Q13" s="1"/>
      <c r="R13" s="21"/>
    </row>
    <row r="14" spans="1:18" s="10" customFormat="1" ht="12.75" customHeight="1" x14ac:dyDescent="0.25">
      <c r="A14" s="29" t="s">
        <v>57</v>
      </c>
      <c r="B14" s="68"/>
      <c r="C14" s="2"/>
      <c r="D14" s="30">
        <f>Optimum!D14</f>
        <v>25</v>
      </c>
      <c r="F14" s="24" t="s">
        <v>59</v>
      </c>
      <c r="G14" s="49">
        <v>25</v>
      </c>
      <c r="H14" s="50">
        <f t="shared" si="0"/>
        <v>15</v>
      </c>
      <c r="I14" s="20">
        <f t="shared" si="2"/>
        <v>10</v>
      </c>
      <c r="K14" s="20">
        <v>5</v>
      </c>
      <c r="L14" s="20">
        <v>5</v>
      </c>
      <c r="M14" s="20">
        <v>5</v>
      </c>
      <c r="N14" s="19"/>
      <c r="O14" s="20"/>
      <c r="P14" s="20"/>
      <c r="Q14" s="20"/>
      <c r="R14" s="21">
        <f t="shared" si="1"/>
        <v>15</v>
      </c>
    </row>
    <row r="15" spans="1:18" s="10" customFormat="1" ht="12.75" customHeight="1" x14ac:dyDescent="0.25">
      <c r="A15" s="29" t="s">
        <v>58</v>
      </c>
      <c r="B15" s="68"/>
      <c r="C15" s="2"/>
      <c r="D15" s="30">
        <f>Optimum!D15</f>
        <v>25</v>
      </c>
      <c r="F15" s="24" t="s">
        <v>60</v>
      </c>
      <c r="G15" s="49">
        <v>25</v>
      </c>
      <c r="H15" s="50">
        <f t="shared" si="0"/>
        <v>20</v>
      </c>
      <c r="I15" s="20">
        <f t="shared" si="2"/>
        <v>5</v>
      </c>
      <c r="K15" s="20"/>
      <c r="L15" s="20"/>
      <c r="M15" s="20"/>
      <c r="N15" s="20">
        <v>5</v>
      </c>
      <c r="O15" s="20">
        <v>5</v>
      </c>
      <c r="P15" s="20">
        <v>5</v>
      </c>
      <c r="Q15" s="20">
        <v>5</v>
      </c>
      <c r="R15" s="21">
        <f t="shared" si="1"/>
        <v>20</v>
      </c>
    </row>
    <row r="16" spans="1:18" s="10" customFormat="1" ht="25.5" customHeight="1" x14ac:dyDescent="0.25">
      <c r="A16" s="83" t="s">
        <v>35</v>
      </c>
      <c r="B16" s="84"/>
      <c r="C16" s="85"/>
      <c r="D16" s="22">
        <f>SUM(D5:D15)</f>
        <v>296</v>
      </c>
      <c r="F16" s="24" t="s">
        <v>4</v>
      </c>
      <c r="G16" s="17">
        <f>SUM(G5:G15)</f>
        <v>292</v>
      </c>
      <c r="H16" s="18">
        <f>SUM(H5:H15)</f>
        <v>230</v>
      </c>
      <c r="I16" s="24">
        <f>SUM(I5:I15)</f>
        <v>62</v>
      </c>
      <c r="K16" s="21">
        <f t="shared" ref="K16:R16" si="3">SUM(K5:K15)</f>
        <v>33</v>
      </c>
      <c r="L16" s="21">
        <f t="shared" si="3"/>
        <v>33</v>
      </c>
      <c r="M16" s="21">
        <f t="shared" si="3"/>
        <v>34</v>
      </c>
      <c r="N16" s="21">
        <f t="shared" si="3"/>
        <v>33</v>
      </c>
      <c r="O16" s="21">
        <f t="shared" si="3"/>
        <v>33</v>
      </c>
      <c r="P16" s="21">
        <f t="shared" si="3"/>
        <v>32</v>
      </c>
      <c r="Q16" s="21">
        <f t="shared" si="3"/>
        <v>32</v>
      </c>
      <c r="R16" s="18">
        <f t="shared" si="3"/>
        <v>230</v>
      </c>
    </row>
    <row r="17" spans="1:18" s="13" customFormat="1" x14ac:dyDescent="0.3">
      <c r="B17" s="14"/>
      <c r="D17" s="15"/>
      <c r="E17" s="10"/>
      <c r="F17" s="23"/>
      <c r="G17" s="23"/>
      <c r="H17" s="23"/>
      <c r="I17" s="23"/>
    </row>
    <row r="18" spans="1:18" ht="25.5" customHeight="1" x14ac:dyDescent="0.25">
      <c r="A18" s="76" t="s">
        <v>47</v>
      </c>
      <c r="B18" s="77"/>
      <c r="C18" s="78"/>
      <c r="D18" s="26">
        <f>H16/D16</f>
        <v>0.77702702702702697</v>
      </c>
      <c r="J18" s="35" t="s">
        <v>56</v>
      </c>
      <c r="K18" s="35">
        <f>Rolls!L4</f>
        <v>33</v>
      </c>
      <c r="L18" s="35">
        <f>Rolls!L5</f>
        <v>33</v>
      </c>
      <c r="M18" s="35">
        <f>Rolls!L6</f>
        <v>34</v>
      </c>
      <c r="N18" s="35">
        <f>Rolls!L7</f>
        <v>33</v>
      </c>
      <c r="O18" s="35">
        <f>Rolls!L8</f>
        <v>33</v>
      </c>
      <c r="P18" s="35">
        <f>Rolls!L9</f>
        <v>32</v>
      </c>
      <c r="Q18" s="35">
        <f>Rolls!L10</f>
        <v>32</v>
      </c>
      <c r="R18" s="24">
        <f>SUM(K18:Q18)</f>
        <v>230</v>
      </c>
    </row>
    <row r="19" spans="1:18" x14ac:dyDescent="0.3">
      <c r="A19" s="4"/>
      <c r="B19" s="4"/>
      <c r="C19" s="4"/>
      <c r="D19" s="4"/>
      <c r="E19" s="7"/>
      <c r="I19" s="6"/>
    </row>
    <row r="20" spans="1:18" ht="25.5" customHeight="1" x14ac:dyDescent="0.25">
      <c r="A20" s="76" t="s">
        <v>43</v>
      </c>
      <c r="B20" s="77"/>
      <c r="C20" s="78"/>
      <c r="D20" s="38">
        <v>10</v>
      </c>
    </row>
    <row r="22" spans="1:18" ht="25.5" customHeight="1" x14ac:dyDescent="0.25">
      <c r="A22" s="76" t="s">
        <v>16</v>
      </c>
      <c r="B22" s="77"/>
      <c r="C22" s="78"/>
      <c r="D22" s="11">
        <f>R16/7</f>
        <v>32.857142857142854</v>
      </c>
    </row>
  </sheetData>
  <mergeCells count="7">
    <mergeCell ref="A20:C20"/>
    <mergeCell ref="A22:C22"/>
    <mergeCell ref="A3:D3"/>
    <mergeCell ref="F3:I3"/>
    <mergeCell ref="K3:R3"/>
    <mergeCell ref="A16:C16"/>
    <mergeCell ref="A18:C18"/>
  </mergeCells>
  <printOptions horizontalCentered="1"/>
  <pageMargins left="0.59055118110236215" right="0.59055118110236215" top="0.59055118110236215" bottom="0.39370078740157483" header="0.19685039370078741" footer="0.19685039370078741"/>
  <pageSetup paperSize="9" orientation="landscape" horizontalDpi="300" verticalDpi="300" r:id="rId1"/>
  <headerFooter>
    <oddFooter>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/>
  </sheetViews>
  <sheetFormatPr defaultColWidth="9.1796875" defaultRowHeight="13" x14ac:dyDescent="0.25"/>
  <cols>
    <col min="1" max="3" width="8.7265625" style="3" customWidth="1"/>
    <col min="4" max="4" width="8.7265625" style="5" customWidth="1"/>
    <col min="5" max="5" width="6.7265625" style="3" customWidth="1"/>
    <col min="6" max="9" width="8.7265625" style="3" customWidth="1"/>
    <col min="10" max="10" width="6.7265625" style="3" customWidth="1"/>
    <col min="11" max="17" width="4.7265625" style="3" customWidth="1"/>
    <col min="18" max="18" width="8.7265625" style="3" customWidth="1"/>
    <col min="19" max="16384" width="9.1796875" style="3"/>
  </cols>
  <sheetData>
    <row r="1" spans="1:18" s="8" customFormat="1" ht="25.5" customHeight="1" x14ac:dyDescent="0.25">
      <c r="A1" s="60"/>
      <c r="B1" s="61" t="str">
        <f>Summary!B1</f>
        <v>Craighill Primary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 t="s">
        <v>33</v>
      </c>
      <c r="R1" s="63"/>
    </row>
    <row r="2" spans="1:18" ht="12.75" customHeight="1" x14ac:dyDescent="0.25"/>
    <row r="3" spans="1:18" s="16" customFormat="1" ht="25.5" customHeight="1" x14ac:dyDescent="0.25">
      <c r="A3" s="79" t="s">
        <v>36</v>
      </c>
      <c r="B3" s="79"/>
      <c r="C3" s="79"/>
      <c r="D3" s="79"/>
      <c r="F3" s="79" t="s">
        <v>41</v>
      </c>
      <c r="G3" s="79"/>
      <c r="H3" s="79"/>
      <c r="I3" s="79"/>
      <c r="K3" s="80" t="s">
        <v>42</v>
      </c>
      <c r="L3" s="81"/>
      <c r="M3" s="81"/>
      <c r="N3" s="81"/>
      <c r="O3" s="81"/>
      <c r="P3" s="81"/>
      <c r="Q3" s="81"/>
      <c r="R3" s="82"/>
    </row>
    <row r="4" spans="1:18" s="7" customFormat="1" ht="25.5" customHeight="1" x14ac:dyDescent="0.25">
      <c r="A4" s="43" t="s">
        <v>13</v>
      </c>
      <c r="B4" s="44" t="s">
        <v>11</v>
      </c>
      <c r="C4" s="43" t="s">
        <v>3</v>
      </c>
      <c r="D4" s="45" t="s">
        <v>17</v>
      </c>
      <c r="F4" s="43" t="s">
        <v>0</v>
      </c>
      <c r="G4" s="46" t="s">
        <v>1</v>
      </c>
      <c r="H4" s="47" t="s">
        <v>18</v>
      </c>
      <c r="I4" s="43" t="s">
        <v>2</v>
      </c>
      <c r="K4" s="43" t="s">
        <v>7</v>
      </c>
      <c r="L4" s="43" t="s">
        <v>6</v>
      </c>
      <c r="M4" s="43" t="s">
        <v>8</v>
      </c>
      <c r="N4" s="43" t="s">
        <v>5</v>
      </c>
      <c r="O4" s="43" t="s">
        <v>12</v>
      </c>
      <c r="P4" s="43" t="s">
        <v>9</v>
      </c>
      <c r="Q4" s="43" t="s">
        <v>10</v>
      </c>
      <c r="R4" s="43" t="s">
        <v>4</v>
      </c>
    </row>
    <row r="5" spans="1:18" s="10" customFormat="1" ht="12.75" customHeight="1" x14ac:dyDescent="0.25">
      <c r="A5" s="29">
        <v>1</v>
      </c>
      <c r="B5" s="68"/>
      <c r="C5" s="2"/>
      <c r="D5" s="30">
        <f>Optimum!D5</f>
        <v>25</v>
      </c>
      <c r="F5" s="29" t="s">
        <v>7</v>
      </c>
      <c r="G5" s="69">
        <v>25</v>
      </c>
      <c r="H5" s="50">
        <f t="shared" ref="H5:H12" si="0">R5</f>
        <v>15</v>
      </c>
      <c r="I5" s="20">
        <f>G5-H5</f>
        <v>10</v>
      </c>
      <c r="K5" s="1">
        <v>15</v>
      </c>
      <c r="L5" s="1"/>
      <c r="M5" s="1"/>
      <c r="N5" s="1"/>
      <c r="O5" s="1"/>
      <c r="P5" s="1"/>
      <c r="Q5" s="1"/>
      <c r="R5" s="21">
        <f t="shared" ref="R5:R15" si="1">SUM(K5:Q5)</f>
        <v>15</v>
      </c>
    </row>
    <row r="6" spans="1:18" s="10" customFormat="1" ht="12.75" customHeight="1" x14ac:dyDescent="0.25">
      <c r="A6" s="29">
        <v>2</v>
      </c>
      <c r="B6" s="68"/>
      <c r="C6" s="2"/>
      <c r="D6" s="30">
        <f>Optimum!D6</f>
        <v>25</v>
      </c>
      <c r="F6" s="29" t="s">
        <v>7</v>
      </c>
      <c r="G6" s="69">
        <v>25</v>
      </c>
      <c r="H6" s="50">
        <f t="shared" si="0"/>
        <v>14</v>
      </c>
      <c r="I6" s="20">
        <f t="shared" ref="I6:I12" si="2">G6-H6</f>
        <v>11</v>
      </c>
      <c r="K6" s="1">
        <v>14</v>
      </c>
      <c r="L6" s="1"/>
      <c r="M6" s="1"/>
      <c r="N6" s="1"/>
      <c r="O6" s="1"/>
      <c r="P6" s="1"/>
      <c r="Q6" s="1"/>
      <c r="R6" s="21">
        <f t="shared" si="1"/>
        <v>14</v>
      </c>
    </row>
    <row r="7" spans="1:18" s="10" customFormat="1" ht="12.75" customHeight="1" x14ac:dyDescent="0.25">
      <c r="A7" s="29">
        <v>3</v>
      </c>
      <c r="B7" s="68"/>
      <c r="C7" s="2"/>
      <c r="D7" s="30">
        <f>Optimum!D7</f>
        <v>25</v>
      </c>
      <c r="F7" s="29" t="s">
        <v>6</v>
      </c>
      <c r="G7" s="69">
        <v>30</v>
      </c>
      <c r="H7" s="50">
        <f t="shared" si="0"/>
        <v>29</v>
      </c>
      <c r="I7" s="20">
        <f t="shared" si="2"/>
        <v>1</v>
      </c>
      <c r="K7" s="1"/>
      <c r="L7" s="1">
        <v>29</v>
      </c>
      <c r="M7" s="1"/>
      <c r="N7" s="1"/>
      <c r="O7" s="1"/>
      <c r="P7" s="1"/>
      <c r="Q7" s="1"/>
      <c r="R7" s="21">
        <f t="shared" si="1"/>
        <v>29</v>
      </c>
    </row>
    <row r="8" spans="1:18" s="10" customFormat="1" ht="12.75" customHeight="1" x14ac:dyDescent="0.25">
      <c r="A8" s="29">
        <v>4</v>
      </c>
      <c r="B8" s="68"/>
      <c r="C8" s="2"/>
      <c r="D8" s="30">
        <f>Optimum!D8</f>
        <v>30</v>
      </c>
      <c r="F8" s="29" t="s">
        <v>8</v>
      </c>
      <c r="G8" s="69">
        <v>30</v>
      </c>
      <c r="H8" s="50">
        <f t="shared" si="0"/>
        <v>29</v>
      </c>
      <c r="I8" s="20">
        <f t="shared" si="2"/>
        <v>1</v>
      </c>
      <c r="K8" s="1"/>
      <c r="L8" s="1"/>
      <c r="M8" s="1">
        <v>29</v>
      </c>
      <c r="N8" s="1"/>
      <c r="O8" s="1"/>
      <c r="P8" s="1"/>
      <c r="Q8" s="1"/>
      <c r="R8" s="21">
        <f t="shared" si="1"/>
        <v>29</v>
      </c>
    </row>
    <row r="9" spans="1:18" s="10" customFormat="1" ht="12.75" customHeight="1" x14ac:dyDescent="0.25">
      <c r="A9" s="29">
        <v>5</v>
      </c>
      <c r="B9" s="68"/>
      <c r="C9" s="2"/>
      <c r="D9" s="30">
        <f>Optimum!D9</f>
        <v>33</v>
      </c>
      <c r="F9" s="29" t="s">
        <v>5</v>
      </c>
      <c r="G9" s="69">
        <v>33</v>
      </c>
      <c r="H9" s="50">
        <f t="shared" si="0"/>
        <v>29</v>
      </c>
      <c r="I9" s="20">
        <f t="shared" si="2"/>
        <v>4</v>
      </c>
      <c r="K9" s="1"/>
      <c r="L9" s="1"/>
      <c r="M9" s="1"/>
      <c r="N9" s="1">
        <v>29</v>
      </c>
      <c r="O9" s="1"/>
      <c r="P9" s="1"/>
      <c r="Q9" s="1"/>
      <c r="R9" s="21">
        <f t="shared" si="1"/>
        <v>29</v>
      </c>
    </row>
    <row r="10" spans="1:18" s="10" customFormat="1" ht="12.75" customHeight="1" x14ac:dyDescent="0.25">
      <c r="A10" s="29">
        <v>6</v>
      </c>
      <c r="B10" s="68"/>
      <c r="C10" s="2"/>
      <c r="D10" s="30">
        <f>Optimum!D10</f>
        <v>25</v>
      </c>
      <c r="F10" s="29" t="s">
        <v>12</v>
      </c>
      <c r="G10" s="69">
        <v>33</v>
      </c>
      <c r="H10" s="50">
        <f t="shared" si="0"/>
        <v>29</v>
      </c>
      <c r="I10" s="20">
        <f t="shared" si="2"/>
        <v>4</v>
      </c>
      <c r="K10" s="1"/>
      <c r="L10" s="1"/>
      <c r="M10" s="1"/>
      <c r="N10" s="1"/>
      <c r="O10" s="1">
        <v>29</v>
      </c>
      <c r="P10" s="1"/>
      <c r="Q10" s="1"/>
      <c r="R10" s="21">
        <f t="shared" si="1"/>
        <v>29</v>
      </c>
    </row>
    <row r="11" spans="1:18" s="10" customFormat="1" ht="12.75" customHeight="1" x14ac:dyDescent="0.25">
      <c r="A11" s="29">
        <v>7</v>
      </c>
      <c r="B11" s="68"/>
      <c r="C11" s="2"/>
      <c r="D11" s="30">
        <f>Optimum!D11</f>
        <v>25</v>
      </c>
      <c r="F11" s="29" t="s">
        <v>9</v>
      </c>
      <c r="G11" s="69">
        <v>33</v>
      </c>
      <c r="H11" s="50">
        <f t="shared" si="0"/>
        <v>28</v>
      </c>
      <c r="I11" s="20">
        <f t="shared" si="2"/>
        <v>5</v>
      </c>
      <c r="K11" s="1"/>
      <c r="L11" s="1"/>
      <c r="M11" s="1"/>
      <c r="N11" s="1"/>
      <c r="O11" s="1"/>
      <c r="P11" s="1">
        <v>28</v>
      </c>
      <c r="Q11" s="1"/>
      <c r="R11" s="21">
        <f t="shared" si="1"/>
        <v>28</v>
      </c>
    </row>
    <row r="12" spans="1:18" s="10" customFormat="1" ht="12.75" customHeight="1" x14ac:dyDescent="0.25">
      <c r="A12" s="29">
        <v>8</v>
      </c>
      <c r="B12" s="68"/>
      <c r="C12" s="2"/>
      <c r="D12" s="30">
        <f>Optimum!D12</f>
        <v>25</v>
      </c>
      <c r="F12" s="29" t="s">
        <v>10</v>
      </c>
      <c r="G12" s="69">
        <v>33</v>
      </c>
      <c r="H12" s="50">
        <f t="shared" si="0"/>
        <v>28</v>
      </c>
      <c r="I12" s="20">
        <f t="shared" si="2"/>
        <v>5</v>
      </c>
      <c r="K12" s="1"/>
      <c r="L12" s="1"/>
      <c r="M12" s="1"/>
      <c r="N12" s="1"/>
      <c r="O12" s="1"/>
      <c r="P12" s="1"/>
      <c r="Q12" s="1">
        <v>28</v>
      </c>
      <c r="R12" s="21">
        <f t="shared" si="1"/>
        <v>28</v>
      </c>
    </row>
    <row r="13" spans="1:18" s="10" customFormat="1" ht="12.75" customHeight="1" x14ac:dyDescent="0.25">
      <c r="A13" s="29">
        <v>9</v>
      </c>
      <c r="B13" s="68"/>
      <c r="C13" s="2"/>
      <c r="D13" s="30">
        <f>Optimum!D13</f>
        <v>33</v>
      </c>
      <c r="F13" s="29"/>
      <c r="G13" s="69"/>
      <c r="H13" s="50"/>
      <c r="I13" s="20"/>
      <c r="K13" s="1"/>
      <c r="L13" s="1"/>
      <c r="M13" s="1"/>
      <c r="N13" s="1"/>
      <c r="O13" s="1"/>
      <c r="P13" s="1"/>
      <c r="Q13" s="1"/>
      <c r="R13" s="21"/>
    </row>
    <row r="14" spans="1:18" s="10" customFormat="1" ht="12.75" customHeight="1" x14ac:dyDescent="0.25">
      <c r="A14" s="29" t="s">
        <v>57</v>
      </c>
      <c r="B14" s="68"/>
      <c r="C14" s="2"/>
      <c r="D14" s="30">
        <f>Optimum!D14</f>
        <v>25</v>
      </c>
      <c r="F14" s="24" t="s">
        <v>59</v>
      </c>
      <c r="G14" s="49">
        <v>25</v>
      </c>
      <c r="H14" s="50">
        <f t="shared" ref="H14:H15" si="3">R14</f>
        <v>15</v>
      </c>
      <c r="I14" s="20">
        <f t="shared" ref="I14:I15" si="4">G14-H14</f>
        <v>10</v>
      </c>
      <c r="K14" s="20">
        <v>5</v>
      </c>
      <c r="L14" s="20">
        <v>5</v>
      </c>
      <c r="M14" s="20">
        <v>5</v>
      </c>
      <c r="N14" s="19"/>
      <c r="O14" s="20"/>
      <c r="P14" s="20"/>
      <c r="Q14" s="20"/>
      <c r="R14" s="21">
        <f t="shared" si="1"/>
        <v>15</v>
      </c>
    </row>
    <row r="15" spans="1:18" s="10" customFormat="1" ht="12.75" customHeight="1" x14ac:dyDescent="0.25">
      <c r="A15" s="29" t="s">
        <v>58</v>
      </c>
      <c r="B15" s="68"/>
      <c r="C15" s="2"/>
      <c r="D15" s="30">
        <f>Optimum!D15</f>
        <v>25</v>
      </c>
      <c r="F15" s="24" t="s">
        <v>60</v>
      </c>
      <c r="G15" s="49">
        <v>25</v>
      </c>
      <c r="H15" s="50">
        <f t="shared" si="3"/>
        <v>20</v>
      </c>
      <c r="I15" s="20">
        <f t="shared" si="4"/>
        <v>5</v>
      </c>
      <c r="K15" s="20"/>
      <c r="L15" s="20"/>
      <c r="M15" s="20"/>
      <c r="N15" s="20">
        <v>5</v>
      </c>
      <c r="O15" s="20">
        <v>5</v>
      </c>
      <c r="P15" s="20">
        <v>5</v>
      </c>
      <c r="Q15" s="20">
        <v>5</v>
      </c>
      <c r="R15" s="21">
        <f t="shared" si="1"/>
        <v>20</v>
      </c>
    </row>
    <row r="16" spans="1:18" s="10" customFormat="1" ht="25.5" customHeight="1" x14ac:dyDescent="0.25">
      <c r="A16" s="83" t="s">
        <v>35</v>
      </c>
      <c r="B16" s="84"/>
      <c r="C16" s="85"/>
      <c r="D16" s="22">
        <f>SUM(D5:D15)</f>
        <v>296</v>
      </c>
      <c r="F16" s="24" t="s">
        <v>4</v>
      </c>
      <c r="G16" s="17">
        <f>SUM(G5:G15)</f>
        <v>292</v>
      </c>
      <c r="H16" s="18">
        <f>SUM(H5:H15)</f>
        <v>236</v>
      </c>
      <c r="I16" s="24">
        <f>SUM(I5:I15)</f>
        <v>56</v>
      </c>
      <c r="K16" s="21">
        <f t="shared" ref="K16:R16" si="5">SUM(K5:K15)</f>
        <v>34</v>
      </c>
      <c r="L16" s="21">
        <f t="shared" si="5"/>
        <v>34</v>
      </c>
      <c r="M16" s="21">
        <f t="shared" si="5"/>
        <v>34</v>
      </c>
      <c r="N16" s="21">
        <f t="shared" si="5"/>
        <v>34</v>
      </c>
      <c r="O16" s="21">
        <f t="shared" si="5"/>
        <v>34</v>
      </c>
      <c r="P16" s="21">
        <f t="shared" si="5"/>
        <v>33</v>
      </c>
      <c r="Q16" s="21">
        <f t="shared" si="5"/>
        <v>33</v>
      </c>
      <c r="R16" s="18">
        <f t="shared" si="5"/>
        <v>236</v>
      </c>
    </row>
    <row r="17" spans="1:18" s="13" customFormat="1" x14ac:dyDescent="0.3">
      <c r="B17" s="14"/>
      <c r="D17" s="15"/>
      <c r="E17" s="10"/>
      <c r="F17" s="23"/>
      <c r="G17" s="23"/>
      <c r="H17" s="23"/>
      <c r="I17" s="23"/>
    </row>
    <row r="18" spans="1:18" ht="25.5" customHeight="1" x14ac:dyDescent="0.25">
      <c r="A18" s="76" t="s">
        <v>47</v>
      </c>
      <c r="B18" s="77"/>
      <c r="C18" s="78"/>
      <c r="D18" s="26">
        <f>H16/D16</f>
        <v>0.79729729729729726</v>
      </c>
      <c r="J18" s="35" t="s">
        <v>56</v>
      </c>
      <c r="K18" s="35">
        <f>Rolls!M4</f>
        <v>34</v>
      </c>
      <c r="L18" s="35">
        <f>Rolls!M5</f>
        <v>34</v>
      </c>
      <c r="M18" s="35">
        <f>Rolls!M6</f>
        <v>34</v>
      </c>
      <c r="N18" s="35">
        <f>Rolls!M7</f>
        <v>34</v>
      </c>
      <c r="O18" s="35">
        <f>Rolls!M8</f>
        <v>34</v>
      </c>
      <c r="P18" s="35">
        <f>Rolls!M9</f>
        <v>33</v>
      </c>
      <c r="Q18" s="35">
        <f>Rolls!M10</f>
        <v>33</v>
      </c>
      <c r="R18" s="24">
        <f>SUM(K18:Q18)</f>
        <v>236</v>
      </c>
    </row>
    <row r="19" spans="1:18" x14ac:dyDescent="0.3">
      <c r="A19" s="4"/>
      <c r="B19" s="4"/>
      <c r="C19" s="4"/>
      <c r="D19" s="4"/>
      <c r="E19" s="7"/>
      <c r="I19" s="6"/>
    </row>
    <row r="20" spans="1:18" ht="25.5" customHeight="1" x14ac:dyDescent="0.25">
      <c r="A20" s="76" t="s">
        <v>43</v>
      </c>
      <c r="B20" s="77"/>
      <c r="C20" s="78"/>
      <c r="D20" s="38">
        <v>10</v>
      </c>
    </row>
    <row r="22" spans="1:18" ht="25.5" customHeight="1" x14ac:dyDescent="0.25">
      <c r="A22" s="76" t="s">
        <v>16</v>
      </c>
      <c r="B22" s="77"/>
      <c r="C22" s="78"/>
      <c r="D22" s="11">
        <f>R16/7</f>
        <v>33.714285714285715</v>
      </c>
    </row>
  </sheetData>
  <mergeCells count="7">
    <mergeCell ref="A20:C20"/>
    <mergeCell ref="A22:C22"/>
    <mergeCell ref="A3:D3"/>
    <mergeCell ref="F3:I3"/>
    <mergeCell ref="K3:R3"/>
    <mergeCell ref="A16:C16"/>
    <mergeCell ref="A18:C18"/>
  </mergeCells>
  <printOptions horizontalCentered="1"/>
  <pageMargins left="0.59055118110236215" right="0.59055118110236215" top="0.59055118110236215" bottom="0.39370078740157483" header="0.19685039370078741" footer="0.19685039370078741"/>
  <pageSetup paperSize="9" orientation="landscape" horizontalDpi="300" verticalDpi="300" r:id="rId1"/>
  <headerFooter>
    <oddFooter>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/>
  </sheetViews>
  <sheetFormatPr defaultColWidth="9.1796875" defaultRowHeight="13" x14ac:dyDescent="0.25"/>
  <cols>
    <col min="1" max="3" width="8.7265625" style="3" customWidth="1"/>
    <col min="4" max="4" width="8.7265625" style="5" customWidth="1"/>
    <col min="5" max="5" width="6.7265625" style="3" customWidth="1"/>
    <col min="6" max="9" width="8.7265625" style="3" customWidth="1"/>
    <col min="10" max="10" width="6.7265625" style="3" customWidth="1"/>
    <col min="11" max="17" width="4.7265625" style="3" customWidth="1"/>
    <col min="18" max="18" width="8.7265625" style="3" customWidth="1"/>
    <col min="19" max="16384" width="9.1796875" style="3"/>
  </cols>
  <sheetData>
    <row r="1" spans="1:18" s="8" customFormat="1" ht="25.5" customHeight="1" x14ac:dyDescent="0.25">
      <c r="A1" s="60"/>
      <c r="B1" s="61" t="str">
        <f>Summary!B1</f>
        <v>Craighill Primary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 t="s">
        <v>34</v>
      </c>
      <c r="R1" s="63"/>
    </row>
    <row r="2" spans="1:18" ht="12.75" customHeight="1" x14ac:dyDescent="0.25"/>
    <row r="3" spans="1:18" s="16" customFormat="1" ht="25.5" customHeight="1" x14ac:dyDescent="0.25">
      <c r="A3" s="79" t="s">
        <v>36</v>
      </c>
      <c r="B3" s="79"/>
      <c r="C3" s="79"/>
      <c r="D3" s="79"/>
      <c r="F3" s="79" t="s">
        <v>41</v>
      </c>
      <c r="G3" s="79"/>
      <c r="H3" s="79"/>
      <c r="I3" s="79"/>
      <c r="K3" s="80" t="s">
        <v>42</v>
      </c>
      <c r="L3" s="81"/>
      <c r="M3" s="81"/>
      <c r="N3" s="81"/>
      <c r="O3" s="81"/>
      <c r="P3" s="81"/>
      <c r="Q3" s="81"/>
      <c r="R3" s="82"/>
    </row>
    <row r="4" spans="1:18" s="7" customFormat="1" ht="25.5" customHeight="1" x14ac:dyDescent="0.25">
      <c r="A4" s="43" t="s">
        <v>13</v>
      </c>
      <c r="B4" s="44" t="s">
        <v>11</v>
      </c>
      <c r="C4" s="43" t="s">
        <v>3</v>
      </c>
      <c r="D4" s="45" t="s">
        <v>17</v>
      </c>
      <c r="F4" s="43" t="s">
        <v>0</v>
      </c>
      <c r="G4" s="46" t="s">
        <v>1</v>
      </c>
      <c r="H4" s="47" t="s">
        <v>18</v>
      </c>
      <c r="I4" s="43" t="s">
        <v>2</v>
      </c>
      <c r="K4" s="43" t="s">
        <v>7</v>
      </c>
      <c r="L4" s="43" t="s">
        <v>6</v>
      </c>
      <c r="M4" s="43" t="s">
        <v>8</v>
      </c>
      <c r="N4" s="43" t="s">
        <v>5</v>
      </c>
      <c r="O4" s="43" t="s">
        <v>12</v>
      </c>
      <c r="P4" s="43" t="s">
        <v>9</v>
      </c>
      <c r="Q4" s="43" t="s">
        <v>10</v>
      </c>
      <c r="R4" s="43" t="s">
        <v>4</v>
      </c>
    </row>
    <row r="5" spans="1:18" s="10" customFormat="1" ht="12.75" customHeight="1" x14ac:dyDescent="0.25">
      <c r="A5" s="29">
        <v>1</v>
      </c>
      <c r="B5" s="68"/>
      <c r="C5" s="2"/>
      <c r="D5" s="30">
        <f>Optimum!D5</f>
        <v>25</v>
      </c>
      <c r="F5" s="29" t="s">
        <v>7</v>
      </c>
      <c r="G5" s="69">
        <v>25</v>
      </c>
      <c r="H5" s="50">
        <f t="shared" ref="H5:H12" si="0">R5</f>
        <v>15</v>
      </c>
      <c r="I5" s="20">
        <f>G5-H5</f>
        <v>10</v>
      </c>
      <c r="K5" s="1">
        <v>15</v>
      </c>
      <c r="L5" s="1"/>
      <c r="M5" s="1"/>
      <c r="N5" s="1"/>
      <c r="O5" s="1"/>
      <c r="P5" s="1"/>
      <c r="Q5" s="1"/>
      <c r="R5" s="21">
        <f t="shared" ref="R5:R12" si="1">SUM(K5:Q5)</f>
        <v>15</v>
      </c>
    </row>
    <row r="6" spans="1:18" s="10" customFormat="1" ht="12.75" customHeight="1" x14ac:dyDescent="0.25">
      <c r="A6" s="29">
        <v>2</v>
      </c>
      <c r="B6" s="68"/>
      <c r="C6" s="2"/>
      <c r="D6" s="30">
        <f>Optimum!D6</f>
        <v>25</v>
      </c>
      <c r="F6" s="29" t="s">
        <v>7</v>
      </c>
      <c r="G6" s="69">
        <v>25</v>
      </c>
      <c r="H6" s="50">
        <f t="shared" si="0"/>
        <v>15</v>
      </c>
      <c r="I6" s="20">
        <f t="shared" ref="I6:I12" si="2">G6-H6</f>
        <v>10</v>
      </c>
      <c r="K6" s="1">
        <v>15</v>
      </c>
      <c r="L6" s="1"/>
      <c r="M6" s="1"/>
      <c r="N6" s="1"/>
      <c r="O6" s="1"/>
      <c r="P6" s="1"/>
      <c r="Q6" s="1"/>
      <c r="R6" s="21">
        <f t="shared" si="1"/>
        <v>15</v>
      </c>
    </row>
    <row r="7" spans="1:18" s="10" customFormat="1" ht="12.75" customHeight="1" x14ac:dyDescent="0.25">
      <c r="A7" s="29">
        <v>3</v>
      </c>
      <c r="B7" s="68"/>
      <c r="C7" s="2"/>
      <c r="D7" s="30">
        <f>Optimum!D7</f>
        <v>25</v>
      </c>
      <c r="F7" s="29" t="s">
        <v>6</v>
      </c>
      <c r="G7" s="69">
        <v>30</v>
      </c>
      <c r="H7" s="50">
        <f t="shared" si="0"/>
        <v>30</v>
      </c>
      <c r="I7" s="20">
        <f t="shared" si="2"/>
        <v>0</v>
      </c>
      <c r="K7" s="1"/>
      <c r="L7" s="1">
        <v>30</v>
      </c>
      <c r="M7" s="1"/>
      <c r="N7" s="1"/>
      <c r="O7" s="1"/>
      <c r="P7" s="1"/>
      <c r="Q7" s="1"/>
      <c r="R7" s="21">
        <f t="shared" si="1"/>
        <v>30</v>
      </c>
    </row>
    <row r="8" spans="1:18" s="10" customFormat="1" ht="12.75" customHeight="1" x14ac:dyDescent="0.25">
      <c r="A8" s="29">
        <v>4</v>
      </c>
      <c r="B8" s="68"/>
      <c r="C8" s="2"/>
      <c r="D8" s="30">
        <f>Optimum!D8</f>
        <v>30</v>
      </c>
      <c r="F8" s="29" t="s">
        <v>8</v>
      </c>
      <c r="G8" s="69">
        <v>30</v>
      </c>
      <c r="H8" s="50">
        <f t="shared" si="0"/>
        <v>30</v>
      </c>
      <c r="I8" s="20">
        <f t="shared" si="2"/>
        <v>0</v>
      </c>
      <c r="K8" s="1"/>
      <c r="L8" s="1"/>
      <c r="M8" s="1">
        <v>30</v>
      </c>
      <c r="N8" s="1"/>
      <c r="O8" s="1"/>
      <c r="P8" s="1"/>
      <c r="Q8" s="1"/>
      <c r="R8" s="21">
        <f t="shared" si="1"/>
        <v>30</v>
      </c>
    </row>
    <row r="9" spans="1:18" s="10" customFormat="1" ht="12.75" customHeight="1" x14ac:dyDescent="0.25">
      <c r="A9" s="29">
        <v>5</v>
      </c>
      <c r="B9" s="68"/>
      <c r="C9" s="2"/>
      <c r="D9" s="30">
        <f>Optimum!D9</f>
        <v>33</v>
      </c>
      <c r="F9" s="29" t="s">
        <v>5</v>
      </c>
      <c r="G9" s="69">
        <v>33</v>
      </c>
      <c r="H9" s="50">
        <f t="shared" si="0"/>
        <v>30</v>
      </c>
      <c r="I9" s="20">
        <f t="shared" si="2"/>
        <v>3</v>
      </c>
      <c r="K9" s="1"/>
      <c r="L9" s="1"/>
      <c r="M9" s="1"/>
      <c r="N9" s="1">
        <v>30</v>
      </c>
      <c r="O9" s="1"/>
      <c r="P9" s="1"/>
      <c r="Q9" s="1"/>
      <c r="R9" s="21">
        <f t="shared" si="1"/>
        <v>30</v>
      </c>
    </row>
    <row r="10" spans="1:18" s="10" customFormat="1" ht="12.75" customHeight="1" x14ac:dyDescent="0.25">
      <c r="A10" s="29">
        <v>6</v>
      </c>
      <c r="B10" s="68"/>
      <c r="C10" s="2"/>
      <c r="D10" s="30">
        <f>Optimum!D10</f>
        <v>25</v>
      </c>
      <c r="F10" s="29" t="s">
        <v>12</v>
      </c>
      <c r="G10" s="69">
        <v>33</v>
      </c>
      <c r="H10" s="50">
        <f t="shared" si="0"/>
        <v>30</v>
      </c>
      <c r="I10" s="20">
        <f t="shared" si="2"/>
        <v>3</v>
      </c>
      <c r="K10" s="1"/>
      <c r="L10" s="1"/>
      <c r="M10" s="1"/>
      <c r="N10" s="1"/>
      <c r="O10" s="1">
        <v>30</v>
      </c>
      <c r="P10" s="1"/>
      <c r="Q10" s="1"/>
      <c r="R10" s="21">
        <f t="shared" si="1"/>
        <v>30</v>
      </c>
    </row>
    <row r="11" spans="1:18" s="10" customFormat="1" ht="12.75" customHeight="1" x14ac:dyDescent="0.25">
      <c r="A11" s="29">
        <v>7</v>
      </c>
      <c r="B11" s="68"/>
      <c r="C11" s="2"/>
      <c r="D11" s="30">
        <f>Optimum!D11</f>
        <v>25</v>
      </c>
      <c r="F11" s="29" t="s">
        <v>9</v>
      </c>
      <c r="G11" s="69">
        <v>33</v>
      </c>
      <c r="H11" s="50">
        <f t="shared" si="0"/>
        <v>30</v>
      </c>
      <c r="I11" s="20">
        <f t="shared" si="2"/>
        <v>3</v>
      </c>
      <c r="K11" s="1"/>
      <c r="L11" s="1"/>
      <c r="M11" s="1"/>
      <c r="N11" s="1"/>
      <c r="O11" s="1"/>
      <c r="P11" s="1">
        <v>30</v>
      </c>
      <c r="Q11" s="1"/>
      <c r="R11" s="21">
        <f t="shared" si="1"/>
        <v>30</v>
      </c>
    </row>
    <row r="12" spans="1:18" s="10" customFormat="1" ht="12.75" customHeight="1" x14ac:dyDescent="0.25">
      <c r="A12" s="29">
        <v>8</v>
      </c>
      <c r="B12" s="68"/>
      <c r="C12" s="2"/>
      <c r="D12" s="30">
        <f>Optimum!D12</f>
        <v>25</v>
      </c>
      <c r="F12" s="29" t="s">
        <v>10</v>
      </c>
      <c r="G12" s="69">
        <v>33</v>
      </c>
      <c r="H12" s="50">
        <f t="shared" si="0"/>
        <v>29</v>
      </c>
      <c r="I12" s="20">
        <f t="shared" si="2"/>
        <v>4</v>
      </c>
      <c r="K12" s="1"/>
      <c r="L12" s="1"/>
      <c r="M12" s="1"/>
      <c r="N12" s="1"/>
      <c r="O12" s="1"/>
      <c r="P12" s="1"/>
      <c r="Q12" s="1">
        <v>29</v>
      </c>
      <c r="R12" s="21">
        <f t="shared" si="1"/>
        <v>29</v>
      </c>
    </row>
    <row r="13" spans="1:18" s="10" customFormat="1" ht="12.75" customHeight="1" x14ac:dyDescent="0.25">
      <c r="A13" s="29">
        <v>9</v>
      </c>
      <c r="B13" s="68"/>
      <c r="C13" s="2"/>
      <c r="D13" s="30">
        <f>Optimum!D13</f>
        <v>33</v>
      </c>
      <c r="F13" s="29"/>
      <c r="G13" s="69"/>
      <c r="H13" s="50"/>
      <c r="I13" s="20"/>
      <c r="K13" s="1"/>
      <c r="L13" s="1"/>
      <c r="M13" s="1"/>
      <c r="N13" s="1"/>
      <c r="O13" s="1"/>
      <c r="P13" s="1"/>
      <c r="Q13" s="1"/>
      <c r="R13" s="21"/>
    </row>
    <row r="14" spans="1:18" s="10" customFormat="1" ht="12.75" customHeight="1" x14ac:dyDescent="0.25">
      <c r="A14" s="29" t="s">
        <v>57</v>
      </c>
      <c r="B14" s="68"/>
      <c r="C14" s="2"/>
      <c r="D14" s="30">
        <f>Optimum!D14</f>
        <v>25</v>
      </c>
      <c r="F14" s="24" t="s">
        <v>59</v>
      </c>
      <c r="G14" s="49">
        <v>25</v>
      </c>
      <c r="H14" s="50">
        <f t="shared" ref="H14:H15" si="3">R14</f>
        <v>15</v>
      </c>
      <c r="I14" s="20">
        <f t="shared" ref="I14:I15" si="4">G14-H14</f>
        <v>10</v>
      </c>
      <c r="K14" s="20">
        <v>5</v>
      </c>
      <c r="L14" s="20">
        <v>5</v>
      </c>
      <c r="M14" s="20">
        <v>5</v>
      </c>
      <c r="N14" s="19"/>
      <c r="O14" s="20"/>
      <c r="P14" s="20"/>
      <c r="Q14" s="20"/>
      <c r="R14" s="21">
        <f t="shared" ref="R14:R15" si="5">SUM(K14:Q14)</f>
        <v>15</v>
      </c>
    </row>
    <row r="15" spans="1:18" s="10" customFormat="1" ht="12.75" customHeight="1" x14ac:dyDescent="0.25">
      <c r="A15" s="29" t="s">
        <v>58</v>
      </c>
      <c r="B15" s="68"/>
      <c r="C15" s="2"/>
      <c r="D15" s="30">
        <f>Optimum!D15</f>
        <v>25</v>
      </c>
      <c r="F15" s="24" t="s">
        <v>60</v>
      </c>
      <c r="G15" s="49">
        <v>25</v>
      </c>
      <c r="H15" s="50">
        <f t="shared" si="3"/>
        <v>20</v>
      </c>
      <c r="I15" s="20">
        <f t="shared" si="4"/>
        <v>5</v>
      </c>
      <c r="K15" s="20"/>
      <c r="L15" s="20"/>
      <c r="M15" s="20"/>
      <c r="N15" s="20">
        <v>5</v>
      </c>
      <c r="O15" s="20">
        <v>5</v>
      </c>
      <c r="P15" s="20">
        <v>5</v>
      </c>
      <c r="Q15" s="20">
        <v>5</v>
      </c>
      <c r="R15" s="21">
        <f t="shared" si="5"/>
        <v>20</v>
      </c>
    </row>
    <row r="16" spans="1:18" s="10" customFormat="1" ht="25.5" customHeight="1" x14ac:dyDescent="0.25">
      <c r="A16" s="83" t="s">
        <v>35</v>
      </c>
      <c r="B16" s="84"/>
      <c r="C16" s="85"/>
      <c r="D16" s="22">
        <f>SUM(D5:D15)</f>
        <v>296</v>
      </c>
      <c r="F16" s="24" t="s">
        <v>4</v>
      </c>
      <c r="G16" s="17">
        <f>SUM(G5:G15)</f>
        <v>292</v>
      </c>
      <c r="H16" s="18">
        <f>SUM(H5:H15)</f>
        <v>244</v>
      </c>
      <c r="I16" s="24">
        <f>SUM(I5:I15)</f>
        <v>48</v>
      </c>
      <c r="K16" s="21">
        <f t="shared" ref="K16:R16" si="6">SUM(K5:K15)</f>
        <v>35</v>
      </c>
      <c r="L16" s="21">
        <f t="shared" si="6"/>
        <v>35</v>
      </c>
      <c r="M16" s="21">
        <f t="shared" si="6"/>
        <v>35</v>
      </c>
      <c r="N16" s="21">
        <f t="shared" si="6"/>
        <v>35</v>
      </c>
      <c r="O16" s="21">
        <f t="shared" si="6"/>
        <v>35</v>
      </c>
      <c r="P16" s="21">
        <f t="shared" si="6"/>
        <v>35</v>
      </c>
      <c r="Q16" s="21">
        <f t="shared" si="6"/>
        <v>34</v>
      </c>
      <c r="R16" s="18">
        <f t="shared" si="6"/>
        <v>244</v>
      </c>
    </row>
    <row r="17" spans="1:18" s="13" customFormat="1" x14ac:dyDescent="0.3">
      <c r="B17" s="14"/>
      <c r="D17" s="15"/>
      <c r="E17" s="10"/>
      <c r="F17" s="23"/>
      <c r="G17" s="23"/>
      <c r="H17" s="23"/>
      <c r="I17" s="23"/>
    </row>
    <row r="18" spans="1:18" ht="25.5" customHeight="1" x14ac:dyDescent="0.25">
      <c r="A18" s="76" t="s">
        <v>47</v>
      </c>
      <c r="B18" s="77"/>
      <c r="C18" s="78"/>
      <c r="D18" s="26">
        <f>H16/D16</f>
        <v>0.82432432432432434</v>
      </c>
      <c r="J18" s="35" t="s">
        <v>56</v>
      </c>
      <c r="K18" s="35">
        <f>Rolls!N4</f>
        <v>35</v>
      </c>
      <c r="L18" s="35">
        <f>Rolls!N5</f>
        <v>35</v>
      </c>
      <c r="M18" s="35">
        <f>Rolls!N6</f>
        <v>35</v>
      </c>
      <c r="N18" s="35">
        <f>Rolls!N7</f>
        <v>35</v>
      </c>
      <c r="O18" s="35">
        <f>Rolls!N8</f>
        <v>35</v>
      </c>
      <c r="P18" s="35">
        <f>Rolls!N9</f>
        <v>35</v>
      </c>
      <c r="Q18" s="35">
        <f>Rolls!N10</f>
        <v>34</v>
      </c>
      <c r="R18" s="24">
        <f>SUM(K18:Q18)</f>
        <v>244</v>
      </c>
    </row>
    <row r="19" spans="1:18" x14ac:dyDescent="0.3">
      <c r="A19" s="4"/>
      <c r="B19" s="4"/>
      <c r="C19" s="4"/>
      <c r="D19" s="4"/>
      <c r="E19" s="7"/>
      <c r="I19" s="6"/>
    </row>
    <row r="20" spans="1:18" ht="25.5" customHeight="1" x14ac:dyDescent="0.25">
      <c r="A20" s="76" t="s">
        <v>43</v>
      </c>
      <c r="B20" s="77"/>
      <c r="C20" s="78"/>
      <c r="D20" s="38">
        <v>10</v>
      </c>
    </row>
    <row r="22" spans="1:18" ht="25.5" customHeight="1" x14ac:dyDescent="0.25">
      <c r="A22" s="76" t="s">
        <v>16</v>
      </c>
      <c r="B22" s="77"/>
      <c r="C22" s="78"/>
      <c r="D22" s="11">
        <f>R16/7</f>
        <v>34.857142857142854</v>
      </c>
    </row>
  </sheetData>
  <mergeCells count="7">
    <mergeCell ref="A20:C20"/>
    <mergeCell ref="A22:C22"/>
    <mergeCell ref="A3:D3"/>
    <mergeCell ref="F3:I3"/>
    <mergeCell ref="K3:R3"/>
    <mergeCell ref="A16:C16"/>
    <mergeCell ref="A18:C18"/>
  </mergeCells>
  <printOptions horizontalCentered="1"/>
  <pageMargins left="0.59055118110236215" right="0.59055118110236215" top="0.59055118110236215" bottom="0.39370078740157483" header="0.19685039370078741" footer="0.19685039370078741"/>
  <pageSetup paperSize="9" orientation="landscape" horizontalDpi="300" verticalDpi="300" r:id="rId1"/>
  <headerFooter>
    <oddFooter>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/>
  </sheetViews>
  <sheetFormatPr defaultColWidth="9.1796875" defaultRowHeight="13" x14ac:dyDescent="0.3"/>
  <cols>
    <col min="1" max="3" width="8.7265625" style="3" customWidth="1"/>
    <col min="4" max="4" width="8.7265625" style="5" customWidth="1"/>
    <col min="5" max="5" width="6.7265625" style="6" customWidth="1"/>
    <col min="6" max="9" width="8.7265625" style="6" customWidth="1"/>
    <col min="10" max="10" width="6.7265625" style="6" customWidth="1"/>
    <col min="11" max="17" width="4.7265625" style="3" customWidth="1"/>
    <col min="18" max="18" width="8.7265625" style="3" customWidth="1"/>
    <col min="19" max="16384" width="9.1796875" style="3"/>
  </cols>
  <sheetData>
    <row r="1" spans="1:18" s="8" customFormat="1" ht="25.5" customHeight="1" x14ac:dyDescent="0.25">
      <c r="A1" s="60"/>
      <c r="B1" s="61" t="str">
        <f>Summary!B1</f>
        <v>Craighill Primary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 t="s">
        <v>30</v>
      </c>
      <c r="R1" s="63"/>
    </row>
    <row r="2" spans="1:18" ht="12.75" customHeight="1" x14ac:dyDescent="0.25">
      <c r="E2" s="3"/>
      <c r="F2" s="3"/>
      <c r="G2" s="3"/>
      <c r="H2" s="3"/>
      <c r="I2" s="3"/>
      <c r="J2" s="3"/>
    </row>
    <row r="3" spans="1:18" s="16" customFormat="1" ht="25.5" customHeight="1" x14ac:dyDescent="0.25">
      <c r="A3" s="79" t="s">
        <v>36</v>
      </c>
      <c r="B3" s="79"/>
      <c r="C3" s="79"/>
      <c r="D3" s="79"/>
      <c r="F3" s="79" t="s">
        <v>41</v>
      </c>
      <c r="G3" s="79"/>
      <c r="H3" s="79"/>
      <c r="I3" s="79"/>
      <c r="K3" s="80" t="s">
        <v>42</v>
      </c>
      <c r="L3" s="81"/>
      <c r="M3" s="81"/>
      <c r="N3" s="81"/>
      <c r="O3" s="81"/>
      <c r="P3" s="81"/>
      <c r="Q3" s="81"/>
      <c r="R3" s="82"/>
    </row>
    <row r="4" spans="1:18" s="7" customFormat="1" ht="25.5" customHeight="1" x14ac:dyDescent="0.25">
      <c r="A4" s="43" t="s">
        <v>13</v>
      </c>
      <c r="B4" s="44" t="s">
        <v>11</v>
      </c>
      <c r="C4" s="43" t="s">
        <v>3</v>
      </c>
      <c r="D4" s="45" t="s">
        <v>17</v>
      </c>
      <c r="F4" s="43" t="s">
        <v>0</v>
      </c>
      <c r="G4" s="46" t="s">
        <v>1</v>
      </c>
      <c r="H4" s="47" t="s">
        <v>18</v>
      </c>
      <c r="I4" s="43" t="s">
        <v>2</v>
      </c>
      <c r="K4" s="43" t="s">
        <v>7</v>
      </c>
      <c r="L4" s="43" t="s">
        <v>6</v>
      </c>
      <c r="M4" s="43" t="s">
        <v>8</v>
      </c>
      <c r="N4" s="43" t="s">
        <v>5</v>
      </c>
      <c r="O4" s="43" t="s">
        <v>12</v>
      </c>
      <c r="P4" s="43" t="s">
        <v>9</v>
      </c>
      <c r="Q4" s="43" t="s">
        <v>10</v>
      </c>
      <c r="R4" s="43" t="s">
        <v>4</v>
      </c>
    </row>
    <row r="5" spans="1:18" s="10" customFormat="1" ht="12.75" customHeight="1" x14ac:dyDescent="0.25">
      <c r="A5" s="29">
        <v>1</v>
      </c>
      <c r="B5" s="68"/>
      <c r="C5" s="2"/>
      <c r="D5" s="30">
        <f>Optimum!D5</f>
        <v>25</v>
      </c>
      <c r="F5" s="29" t="s">
        <v>7</v>
      </c>
      <c r="G5" s="69">
        <v>25</v>
      </c>
      <c r="H5" s="50">
        <f t="shared" ref="H5:H12" si="0">R5</f>
        <v>22</v>
      </c>
      <c r="I5" s="20">
        <f>G5-H5</f>
        <v>3</v>
      </c>
      <c r="K5" s="1">
        <v>22</v>
      </c>
      <c r="L5" s="1"/>
      <c r="M5" s="1"/>
      <c r="N5" s="1"/>
      <c r="O5" s="1"/>
      <c r="P5" s="1"/>
      <c r="Q5" s="1"/>
      <c r="R5" s="21">
        <f t="shared" ref="R5:R8" si="1">SUM(K5:Q5)</f>
        <v>22</v>
      </c>
    </row>
    <row r="6" spans="1:18" s="10" customFormat="1" ht="12.75" customHeight="1" x14ac:dyDescent="0.25">
      <c r="A6" s="29">
        <v>2</v>
      </c>
      <c r="B6" s="68"/>
      <c r="C6" s="2"/>
      <c r="D6" s="30">
        <f>Optimum!D6</f>
        <v>25</v>
      </c>
      <c r="F6" s="29" t="s">
        <v>19</v>
      </c>
      <c r="G6" s="69">
        <v>25</v>
      </c>
      <c r="H6" s="50">
        <f t="shared" si="0"/>
        <v>22</v>
      </c>
      <c r="I6" s="20">
        <f t="shared" ref="I6:I12" si="2">G6-H6</f>
        <v>3</v>
      </c>
      <c r="K6" s="1">
        <v>9</v>
      </c>
      <c r="L6" s="1">
        <v>13</v>
      </c>
      <c r="M6" s="1"/>
      <c r="N6" s="1"/>
      <c r="O6" s="1"/>
      <c r="P6" s="1"/>
      <c r="Q6" s="1"/>
      <c r="R6" s="21">
        <f t="shared" si="1"/>
        <v>22</v>
      </c>
    </row>
    <row r="7" spans="1:18" s="10" customFormat="1" ht="12.75" customHeight="1" x14ac:dyDescent="0.25">
      <c r="A7" s="29">
        <v>3</v>
      </c>
      <c r="B7" s="68"/>
      <c r="C7" s="2"/>
      <c r="D7" s="30">
        <f>Optimum!D7</f>
        <v>25</v>
      </c>
      <c r="F7" s="29" t="s">
        <v>38</v>
      </c>
      <c r="G7" s="69">
        <v>25</v>
      </c>
      <c r="H7" s="50">
        <f t="shared" si="0"/>
        <v>22</v>
      </c>
      <c r="I7" s="20">
        <f t="shared" si="2"/>
        <v>3</v>
      </c>
      <c r="K7" s="1"/>
      <c r="L7" s="1">
        <v>18</v>
      </c>
      <c r="M7" s="1">
        <v>4</v>
      </c>
      <c r="N7" s="1"/>
      <c r="O7" s="1"/>
      <c r="P7" s="1"/>
      <c r="Q7" s="1"/>
      <c r="R7" s="21">
        <f t="shared" si="1"/>
        <v>22</v>
      </c>
    </row>
    <row r="8" spans="1:18" s="10" customFormat="1" ht="12.75" customHeight="1" x14ac:dyDescent="0.25">
      <c r="A8" s="29">
        <v>4</v>
      </c>
      <c r="B8" s="68"/>
      <c r="C8" s="2"/>
      <c r="D8" s="30">
        <f>Optimum!D8</f>
        <v>30</v>
      </c>
      <c r="F8" s="29" t="s">
        <v>8</v>
      </c>
      <c r="G8" s="69">
        <v>30</v>
      </c>
      <c r="H8" s="50">
        <f t="shared" si="0"/>
        <v>27</v>
      </c>
      <c r="I8" s="20">
        <f t="shared" si="2"/>
        <v>3</v>
      </c>
      <c r="K8" s="1"/>
      <c r="L8" s="1"/>
      <c r="M8" s="1">
        <v>27</v>
      </c>
      <c r="N8" s="1"/>
      <c r="O8" s="1"/>
      <c r="P8" s="1"/>
      <c r="Q8" s="1"/>
      <c r="R8" s="21">
        <f t="shared" si="1"/>
        <v>27</v>
      </c>
    </row>
    <row r="9" spans="1:18" s="10" customFormat="1" ht="12.75" customHeight="1" x14ac:dyDescent="0.25">
      <c r="A9" s="29">
        <v>5</v>
      </c>
      <c r="B9" s="68"/>
      <c r="C9" s="2"/>
      <c r="D9" s="30">
        <f>Optimum!D9</f>
        <v>33</v>
      </c>
      <c r="F9" s="29" t="s">
        <v>5</v>
      </c>
      <c r="G9" s="69">
        <v>33</v>
      </c>
      <c r="H9" s="50">
        <f t="shared" si="0"/>
        <v>31</v>
      </c>
      <c r="I9" s="20">
        <f t="shared" si="2"/>
        <v>2</v>
      </c>
      <c r="K9" s="1"/>
      <c r="L9" s="1"/>
      <c r="M9" s="1"/>
      <c r="N9" s="1">
        <v>31</v>
      </c>
      <c r="O9" s="1"/>
      <c r="P9" s="1"/>
      <c r="Q9" s="1"/>
      <c r="R9" s="21">
        <f t="shared" ref="R9:R12" si="3">SUM(K9:Q9)</f>
        <v>31</v>
      </c>
    </row>
    <row r="10" spans="1:18" s="10" customFormat="1" ht="12.75" customHeight="1" x14ac:dyDescent="0.25">
      <c r="A10" s="29">
        <v>6</v>
      </c>
      <c r="B10" s="68"/>
      <c r="C10" s="2"/>
      <c r="D10" s="30">
        <f>Optimum!D10</f>
        <v>25</v>
      </c>
      <c r="F10" s="29" t="s">
        <v>12</v>
      </c>
      <c r="G10" s="69">
        <v>33</v>
      </c>
      <c r="H10" s="50">
        <f t="shared" si="0"/>
        <v>30</v>
      </c>
      <c r="I10" s="20">
        <f t="shared" si="2"/>
        <v>3</v>
      </c>
      <c r="K10" s="1"/>
      <c r="L10" s="1"/>
      <c r="M10" s="1"/>
      <c r="N10" s="1"/>
      <c r="O10" s="1">
        <v>30</v>
      </c>
      <c r="P10" s="1"/>
      <c r="Q10" s="1"/>
      <c r="R10" s="21">
        <f t="shared" si="3"/>
        <v>30</v>
      </c>
    </row>
    <row r="11" spans="1:18" s="10" customFormat="1" ht="12.75" customHeight="1" x14ac:dyDescent="0.25">
      <c r="A11" s="29">
        <v>7</v>
      </c>
      <c r="B11" s="68"/>
      <c r="C11" s="2"/>
      <c r="D11" s="30">
        <f>Optimum!D11</f>
        <v>25</v>
      </c>
      <c r="F11" s="29" t="s">
        <v>9</v>
      </c>
      <c r="G11" s="69">
        <v>33</v>
      </c>
      <c r="H11" s="50">
        <f t="shared" si="0"/>
        <v>30</v>
      </c>
      <c r="I11" s="20">
        <f t="shared" si="2"/>
        <v>3</v>
      </c>
      <c r="K11" s="1"/>
      <c r="L11" s="1"/>
      <c r="M11" s="1"/>
      <c r="N11" s="1"/>
      <c r="O11" s="1"/>
      <c r="P11" s="1">
        <v>30</v>
      </c>
      <c r="Q11" s="1"/>
      <c r="R11" s="21">
        <f t="shared" si="3"/>
        <v>30</v>
      </c>
    </row>
    <row r="12" spans="1:18" s="10" customFormat="1" ht="12.75" customHeight="1" x14ac:dyDescent="0.25">
      <c r="A12" s="29">
        <v>8</v>
      </c>
      <c r="B12" s="68"/>
      <c r="C12" s="2"/>
      <c r="D12" s="30">
        <f>Optimum!D12</f>
        <v>25</v>
      </c>
      <c r="F12" s="29" t="s">
        <v>10</v>
      </c>
      <c r="G12" s="69">
        <v>33</v>
      </c>
      <c r="H12" s="50">
        <f t="shared" si="0"/>
        <v>30</v>
      </c>
      <c r="I12" s="20">
        <f t="shared" si="2"/>
        <v>3</v>
      </c>
      <c r="K12" s="1"/>
      <c r="L12" s="1"/>
      <c r="M12" s="1"/>
      <c r="N12" s="1"/>
      <c r="O12" s="1"/>
      <c r="P12" s="1"/>
      <c r="Q12" s="1">
        <v>30</v>
      </c>
      <c r="R12" s="21">
        <f t="shared" si="3"/>
        <v>30</v>
      </c>
    </row>
    <row r="13" spans="1:18" s="10" customFormat="1" ht="12.75" customHeight="1" x14ac:dyDescent="0.25">
      <c r="A13" s="29">
        <v>9</v>
      </c>
      <c r="B13" s="68"/>
      <c r="C13" s="2"/>
      <c r="D13" s="30">
        <f>Optimum!D13</f>
        <v>33</v>
      </c>
      <c r="F13" s="29"/>
      <c r="G13" s="69"/>
      <c r="H13" s="50"/>
      <c r="I13" s="20"/>
      <c r="K13" s="1"/>
      <c r="L13" s="1"/>
      <c r="M13" s="1"/>
      <c r="N13" s="1"/>
      <c r="O13" s="1"/>
      <c r="P13" s="1"/>
      <c r="Q13" s="1"/>
      <c r="R13" s="21"/>
    </row>
    <row r="14" spans="1:18" s="10" customFormat="1" ht="12.75" customHeight="1" x14ac:dyDescent="0.25">
      <c r="A14" s="29" t="s">
        <v>57</v>
      </c>
      <c r="B14" s="68"/>
      <c r="C14" s="2"/>
      <c r="D14" s="30">
        <f>Optimum!D14</f>
        <v>25</v>
      </c>
      <c r="F14" s="24" t="s">
        <v>59</v>
      </c>
      <c r="G14" s="49">
        <v>25</v>
      </c>
      <c r="H14" s="50">
        <f t="shared" ref="H14:H15" si="4">R14</f>
        <v>15</v>
      </c>
      <c r="I14" s="20">
        <f t="shared" ref="I14:I15" si="5">G14-H14</f>
        <v>10</v>
      </c>
      <c r="K14" s="20">
        <v>5</v>
      </c>
      <c r="L14" s="20">
        <v>5</v>
      </c>
      <c r="M14" s="20">
        <v>5</v>
      </c>
      <c r="N14" s="19"/>
      <c r="O14" s="20"/>
      <c r="P14" s="20"/>
      <c r="Q14" s="20"/>
      <c r="R14" s="21">
        <f t="shared" ref="R14:R15" si="6">SUM(K14:Q14)</f>
        <v>15</v>
      </c>
    </row>
    <row r="15" spans="1:18" s="10" customFormat="1" ht="12.75" customHeight="1" x14ac:dyDescent="0.25">
      <c r="A15" s="29" t="s">
        <v>58</v>
      </c>
      <c r="B15" s="68"/>
      <c r="C15" s="2"/>
      <c r="D15" s="30">
        <f>Optimum!D15</f>
        <v>25</v>
      </c>
      <c r="F15" s="24" t="s">
        <v>60</v>
      </c>
      <c r="G15" s="49">
        <v>25</v>
      </c>
      <c r="H15" s="50">
        <f t="shared" si="4"/>
        <v>20</v>
      </c>
      <c r="I15" s="20">
        <f t="shared" si="5"/>
        <v>5</v>
      </c>
      <c r="K15" s="20"/>
      <c r="L15" s="20"/>
      <c r="M15" s="20"/>
      <c r="N15" s="20">
        <v>5</v>
      </c>
      <c r="O15" s="20">
        <v>5</v>
      </c>
      <c r="P15" s="20">
        <v>5</v>
      </c>
      <c r="Q15" s="20">
        <v>5</v>
      </c>
      <c r="R15" s="21">
        <f t="shared" si="6"/>
        <v>20</v>
      </c>
    </row>
    <row r="16" spans="1:18" s="10" customFormat="1" ht="25.5" customHeight="1" x14ac:dyDescent="0.25">
      <c r="A16" s="83" t="s">
        <v>35</v>
      </c>
      <c r="B16" s="84"/>
      <c r="C16" s="85"/>
      <c r="D16" s="22">
        <f>SUM(D4:D15)</f>
        <v>296</v>
      </c>
      <c r="F16" s="24" t="s">
        <v>4</v>
      </c>
      <c r="G16" s="17">
        <f>SUM(G4:G15)</f>
        <v>287</v>
      </c>
      <c r="H16" s="18">
        <f>SUM(H4:H15)</f>
        <v>249</v>
      </c>
      <c r="I16" s="24">
        <f>SUM(I4:I15)</f>
        <v>38</v>
      </c>
      <c r="K16" s="21">
        <f t="shared" ref="K16:R16" si="7">SUM(K4:K15)</f>
        <v>36</v>
      </c>
      <c r="L16" s="21">
        <f t="shared" si="7"/>
        <v>36</v>
      </c>
      <c r="M16" s="21">
        <f t="shared" si="7"/>
        <v>36</v>
      </c>
      <c r="N16" s="21">
        <f t="shared" si="7"/>
        <v>36</v>
      </c>
      <c r="O16" s="21">
        <f t="shared" si="7"/>
        <v>35</v>
      </c>
      <c r="P16" s="21">
        <f t="shared" si="7"/>
        <v>35</v>
      </c>
      <c r="Q16" s="21">
        <f t="shared" si="7"/>
        <v>35</v>
      </c>
      <c r="R16" s="18">
        <f t="shared" si="7"/>
        <v>249</v>
      </c>
    </row>
    <row r="17" spans="1:18" s="13" customFormat="1" x14ac:dyDescent="0.3">
      <c r="B17" s="14"/>
      <c r="D17" s="15"/>
      <c r="E17" s="10"/>
      <c r="F17" s="23"/>
      <c r="G17" s="23"/>
      <c r="H17" s="23"/>
      <c r="I17" s="23"/>
    </row>
    <row r="18" spans="1:18" ht="25.5" customHeight="1" x14ac:dyDescent="0.25">
      <c r="A18" s="76" t="s">
        <v>47</v>
      </c>
      <c r="B18" s="77"/>
      <c r="C18" s="78"/>
      <c r="D18" s="26">
        <f>H16/D16</f>
        <v>0.84121621621621623</v>
      </c>
      <c r="E18" s="3"/>
      <c r="F18" s="3"/>
      <c r="G18" s="3"/>
      <c r="H18" s="3"/>
      <c r="I18" s="3"/>
      <c r="J18" s="35" t="s">
        <v>56</v>
      </c>
      <c r="K18" s="35">
        <f>Rolls!O4</f>
        <v>36</v>
      </c>
      <c r="L18" s="35">
        <f>Rolls!O5</f>
        <v>36</v>
      </c>
      <c r="M18" s="35">
        <f>Rolls!O6</f>
        <v>36</v>
      </c>
      <c r="N18" s="35">
        <f>Rolls!O7</f>
        <v>36</v>
      </c>
      <c r="O18" s="35">
        <f>Rolls!O8</f>
        <v>35</v>
      </c>
      <c r="P18" s="35">
        <f>Rolls!O9</f>
        <v>35</v>
      </c>
      <c r="Q18" s="35">
        <f>Rolls!O10</f>
        <v>35</v>
      </c>
      <c r="R18" s="24">
        <f>SUM(K18:Q18)</f>
        <v>249</v>
      </c>
    </row>
    <row r="19" spans="1:18" x14ac:dyDescent="0.3">
      <c r="A19" s="4"/>
      <c r="B19" s="4"/>
      <c r="C19" s="4"/>
      <c r="D19" s="4"/>
      <c r="E19" s="7"/>
      <c r="F19" s="3"/>
      <c r="G19" s="3"/>
      <c r="H19" s="3"/>
      <c r="J19" s="3"/>
      <c r="K19" s="6"/>
      <c r="L19" s="6"/>
      <c r="M19" s="6"/>
      <c r="N19" s="6"/>
      <c r="O19" s="6"/>
      <c r="P19" s="6"/>
      <c r="Q19" s="6"/>
      <c r="R19" s="6"/>
    </row>
    <row r="20" spans="1:18" ht="25.5" customHeight="1" x14ac:dyDescent="0.25">
      <c r="A20" s="76" t="s">
        <v>43</v>
      </c>
      <c r="B20" s="77"/>
      <c r="C20" s="78"/>
      <c r="D20" s="38">
        <v>10</v>
      </c>
      <c r="E20" s="3"/>
      <c r="F20" s="3"/>
      <c r="G20" s="3"/>
      <c r="H20" s="3"/>
      <c r="I20" s="3"/>
      <c r="J20" s="3"/>
    </row>
    <row r="21" spans="1:18" x14ac:dyDescent="0.25">
      <c r="E21" s="3"/>
      <c r="F21" s="3"/>
      <c r="G21" s="3"/>
      <c r="H21" s="3"/>
      <c r="I21" s="3"/>
      <c r="J21" s="3"/>
    </row>
    <row r="22" spans="1:18" ht="25.5" customHeight="1" x14ac:dyDescent="0.25">
      <c r="A22" s="76" t="s">
        <v>16</v>
      </c>
      <c r="B22" s="77"/>
      <c r="C22" s="78"/>
      <c r="D22" s="11">
        <f>R16/7</f>
        <v>35.571428571428569</v>
      </c>
      <c r="E22" s="3"/>
      <c r="F22" s="3"/>
      <c r="G22" s="3"/>
      <c r="H22" s="3"/>
      <c r="I22" s="3"/>
      <c r="J22" s="3"/>
    </row>
    <row r="23" spans="1:18" x14ac:dyDescent="0.3">
      <c r="B23" s="25"/>
      <c r="C23" s="25"/>
      <c r="D23" s="25"/>
    </row>
  </sheetData>
  <mergeCells count="7">
    <mergeCell ref="A20:C20"/>
    <mergeCell ref="A22:C22"/>
    <mergeCell ref="A3:D3"/>
    <mergeCell ref="F3:I3"/>
    <mergeCell ref="K3:R3"/>
    <mergeCell ref="A16:C16"/>
    <mergeCell ref="A18:C18"/>
  </mergeCells>
  <printOptions horizontalCentered="1"/>
  <pageMargins left="0.59055118110236215" right="0.59055118110236215" top="0.59055118110236215" bottom="0.39370078740157483" header="0.19685039370078741" footer="0.19685039370078741"/>
  <pageSetup paperSize="9" orientation="landscape" horizontalDpi="300" verticalDpi="300" r:id="rId1"/>
  <headerFooter>
    <oddFooter>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/>
  </sheetViews>
  <sheetFormatPr defaultColWidth="9.1796875" defaultRowHeight="13" x14ac:dyDescent="0.25"/>
  <cols>
    <col min="1" max="3" width="8.7265625" style="3" customWidth="1"/>
    <col min="4" max="4" width="8.7265625" style="5" customWidth="1"/>
    <col min="5" max="5" width="6.7265625" style="3" customWidth="1"/>
    <col min="6" max="9" width="8.7265625" style="3" customWidth="1"/>
    <col min="10" max="10" width="6.7265625" style="3" customWidth="1"/>
    <col min="11" max="17" width="4.7265625" style="3" customWidth="1"/>
    <col min="18" max="18" width="8.7265625" style="3" customWidth="1"/>
    <col min="19" max="16384" width="9.1796875" style="3"/>
  </cols>
  <sheetData>
    <row r="1" spans="1:18" s="8" customFormat="1" ht="25.5" customHeight="1" x14ac:dyDescent="0.25">
      <c r="A1" s="60"/>
      <c r="B1" s="61" t="str">
        <f>Summary!B1</f>
        <v>Craighill Primary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 t="s">
        <v>46</v>
      </c>
      <c r="R1" s="63"/>
    </row>
    <row r="2" spans="1:18" ht="12.75" customHeight="1" x14ac:dyDescent="0.25"/>
    <row r="3" spans="1:18" s="16" customFormat="1" ht="25.5" customHeight="1" x14ac:dyDescent="0.25">
      <c r="A3" s="79" t="s">
        <v>36</v>
      </c>
      <c r="B3" s="79"/>
      <c r="C3" s="79"/>
      <c r="D3" s="79"/>
      <c r="F3" s="79" t="s">
        <v>41</v>
      </c>
      <c r="G3" s="79"/>
      <c r="H3" s="79"/>
      <c r="I3" s="79"/>
      <c r="K3" s="80" t="s">
        <v>42</v>
      </c>
      <c r="L3" s="81"/>
      <c r="M3" s="81"/>
      <c r="N3" s="81"/>
      <c r="O3" s="81"/>
      <c r="P3" s="81"/>
      <c r="Q3" s="81"/>
      <c r="R3" s="82"/>
    </row>
    <row r="4" spans="1:18" s="7" customFormat="1" ht="25.5" customHeight="1" x14ac:dyDescent="0.25">
      <c r="A4" s="43" t="s">
        <v>13</v>
      </c>
      <c r="B4" s="44" t="s">
        <v>11</v>
      </c>
      <c r="C4" s="43" t="s">
        <v>3</v>
      </c>
      <c r="D4" s="45" t="s">
        <v>17</v>
      </c>
      <c r="F4" s="43" t="s">
        <v>0</v>
      </c>
      <c r="G4" s="46" t="s">
        <v>1</v>
      </c>
      <c r="H4" s="47" t="s">
        <v>18</v>
      </c>
      <c r="I4" s="43" t="s">
        <v>2</v>
      </c>
      <c r="K4" s="43" t="s">
        <v>7</v>
      </c>
      <c r="L4" s="43" t="s">
        <v>6</v>
      </c>
      <c r="M4" s="43" t="s">
        <v>8</v>
      </c>
      <c r="N4" s="43" t="s">
        <v>5</v>
      </c>
      <c r="O4" s="43" t="s">
        <v>12</v>
      </c>
      <c r="P4" s="43" t="s">
        <v>9</v>
      </c>
      <c r="Q4" s="43" t="s">
        <v>10</v>
      </c>
      <c r="R4" s="43" t="s">
        <v>4</v>
      </c>
    </row>
    <row r="5" spans="1:18" s="10" customFormat="1" ht="12.75" customHeight="1" x14ac:dyDescent="0.25">
      <c r="A5" s="29">
        <v>1</v>
      </c>
      <c r="B5" s="68"/>
      <c r="C5" s="2"/>
      <c r="D5" s="30">
        <f>Optimum!D5</f>
        <v>25</v>
      </c>
      <c r="F5" s="29"/>
      <c r="G5" s="69"/>
      <c r="H5" s="50">
        <f t="shared" ref="H5:H15" si="0">R5</f>
        <v>0</v>
      </c>
      <c r="I5" s="20">
        <f>G5-H5</f>
        <v>0</v>
      </c>
      <c r="K5" s="1"/>
      <c r="L5" s="1"/>
      <c r="M5" s="1"/>
      <c r="N5" s="1"/>
      <c r="O5" s="1"/>
      <c r="P5" s="1"/>
      <c r="Q5" s="1"/>
      <c r="R5" s="21">
        <f t="shared" ref="R5:R15" si="1">SUM(K5:Q5)</f>
        <v>0</v>
      </c>
    </row>
    <row r="6" spans="1:18" s="10" customFormat="1" ht="12.75" customHeight="1" x14ac:dyDescent="0.25">
      <c r="A6" s="29">
        <v>2</v>
      </c>
      <c r="B6" s="68"/>
      <c r="C6" s="2"/>
      <c r="D6" s="30">
        <f>Optimum!D6</f>
        <v>25</v>
      </c>
      <c r="F6" s="29"/>
      <c r="G6" s="69"/>
      <c r="H6" s="50">
        <f t="shared" si="0"/>
        <v>0</v>
      </c>
      <c r="I6" s="20">
        <f t="shared" ref="I6:I15" si="2">G6-H6</f>
        <v>0</v>
      </c>
      <c r="K6" s="1"/>
      <c r="L6" s="1"/>
      <c r="M6" s="1"/>
      <c r="N6" s="1"/>
      <c r="O6" s="1"/>
      <c r="P6" s="1"/>
      <c r="Q6" s="1"/>
      <c r="R6" s="21">
        <f t="shared" si="1"/>
        <v>0</v>
      </c>
    </row>
    <row r="7" spans="1:18" s="10" customFormat="1" ht="12.75" customHeight="1" x14ac:dyDescent="0.25">
      <c r="A7" s="29">
        <v>3</v>
      </c>
      <c r="B7" s="68"/>
      <c r="C7" s="2"/>
      <c r="D7" s="30">
        <f>Optimum!D7</f>
        <v>25</v>
      </c>
      <c r="F7" s="29"/>
      <c r="G7" s="69"/>
      <c r="H7" s="50">
        <f t="shared" si="0"/>
        <v>0</v>
      </c>
      <c r="I7" s="20">
        <f t="shared" si="2"/>
        <v>0</v>
      </c>
      <c r="K7" s="1"/>
      <c r="L7" s="1"/>
      <c r="M7" s="1"/>
      <c r="N7" s="1"/>
      <c r="O7" s="1"/>
      <c r="P7" s="1"/>
      <c r="Q7" s="1"/>
      <c r="R7" s="21">
        <f t="shared" si="1"/>
        <v>0</v>
      </c>
    </row>
    <row r="8" spans="1:18" s="10" customFormat="1" ht="12.75" customHeight="1" x14ac:dyDescent="0.25">
      <c r="A8" s="29">
        <v>4</v>
      </c>
      <c r="B8" s="68"/>
      <c r="C8" s="2"/>
      <c r="D8" s="30">
        <f>Optimum!D8</f>
        <v>30</v>
      </c>
      <c r="F8" s="29"/>
      <c r="G8" s="69"/>
      <c r="H8" s="50">
        <f t="shared" si="0"/>
        <v>0</v>
      </c>
      <c r="I8" s="20">
        <f t="shared" si="2"/>
        <v>0</v>
      </c>
      <c r="K8" s="1"/>
      <c r="L8" s="1"/>
      <c r="M8" s="1"/>
      <c r="N8" s="1"/>
      <c r="O8" s="1"/>
      <c r="P8" s="1"/>
      <c r="Q8" s="1"/>
      <c r="R8" s="21">
        <f t="shared" si="1"/>
        <v>0</v>
      </c>
    </row>
    <row r="9" spans="1:18" s="10" customFormat="1" ht="12.75" customHeight="1" x14ac:dyDescent="0.25">
      <c r="A9" s="29">
        <v>5</v>
      </c>
      <c r="B9" s="68"/>
      <c r="C9" s="2"/>
      <c r="D9" s="30">
        <f>Optimum!D9</f>
        <v>33</v>
      </c>
      <c r="F9" s="29"/>
      <c r="G9" s="69"/>
      <c r="H9" s="50">
        <f t="shared" si="0"/>
        <v>0</v>
      </c>
      <c r="I9" s="20">
        <f t="shared" si="2"/>
        <v>0</v>
      </c>
      <c r="K9" s="1"/>
      <c r="L9" s="1"/>
      <c r="M9" s="1"/>
      <c r="N9" s="1"/>
      <c r="O9" s="1"/>
      <c r="P9" s="1"/>
      <c r="Q9" s="1"/>
      <c r="R9" s="21">
        <f t="shared" si="1"/>
        <v>0</v>
      </c>
    </row>
    <row r="10" spans="1:18" s="10" customFormat="1" ht="12.75" customHeight="1" x14ac:dyDescent="0.25">
      <c r="A10" s="29">
        <v>6</v>
      </c>
      <c r="B10" s="68"/>
      <c r="C10" s="2"/>
      <c r="D10" s="30">
        <f>Optimum!D10</f>
        <v>25</v>
      </c>
      <c r="F10" s="29"/>
      <c r="G10" s="69"/>
      <c r="H10" s="50">
        <f t="shared" si="0"/>
        <v>0</v>
      </c>
      <c r="I10" s="20">
        <f t="shared" si="2"/>
        <v>0</v>
      </c>
      <c r="K10" s="1"/>
      <c r="L10" s="1"/>
      <c r="M10" s="1"/>
      <c r="N10" s="1"/>
      <c r="O10" s="1"/>
      <c r="P10" s="1"/>
      <c r="Q10" s="1"/>
      <c r="R10" s="21">
        <f t="shared" si="1"/>
        <v>0</v>
      </c>
    </row>
    <row r="11" spans="1:18" s="10" customFormat="1" ht="12.75" customHeight="1" x14ac:dyDescent="0.25">
      <c r="A11" s="29">
        <v>7</v>
      </c>
      <c r="B11" s="68"/>
      <c r="C11" s="2"/>
      <c r="D11" s="30">
        <f>Optimum!D11</f>
        <v>25</v>
      </c>
      <c r="F11" s="29"/>
      <c r="G11" s="69"/>
      <c r="H11" s="50">
        <f t="shared" si="0"/>
        <v>0</v>
      </c>
      <c r="I11" s="20">
        <f t="shared" si="2"/>
        <v>0</v>
      </c>
      <c r="K11" s="1"/>
      <c r="L11" s="1"/>
      <c r="M11" s="1"/>
      <c r="N11" s="1"/>
      <c r="O11" s="1"/>
      <c r="P11" s="1"/>
      <c r="Q11" s="1"/>
      <c r="R11" s="21">
        <f t="shared" si="1"/>
        <v>0</v>
      </c>
    </row>
    <row r="12" spans="1:18" s="10" customFormat="1" ht="12.75" customHeight="1" x14ac:dyDescent="0.25">
      <c r="A12" s="29">
        <v>8</v>
      </c>
      <c r="B12" s="68"/>
      <c r="C12" s="2"/>
      <c r="D12" s="30">
        <f>Optimum!D12</f>
        <v>25</v>
      </c>
      <c r="F12" s="29"/>
      <c r="G12" s="69"/>
      <c r="H12" s="50">
        <f t="shared" si="0"/>
        <v>0</v>
      </c>
      <c r="I12" s="20">
        <f t="shared" si="2"/>
        <v>0</v>
      </c>
      <c r="K12" s="1"/>
      <c r="L12" s="1"/>
      <c r="M12" s="1"/>
      <c r="N12" s="1"/>
      <c r="O12" s="1"/>
      <c r="P12" s="1"/>
      <c r="Q12" s="1"/>
      <c r="R12" s="21">
        <f t="shared" si="1"/>
        <v>0</v>
      </c>
    </row>
    <row r="13" spans="1:18" s="10" customFormat="1" ht="12.75" customHeight="1" x14ac:dyDescent="0.25">
      <c r="A13" s="29">
        <v>9</v>
      </c>
      <c r="B13" s="68"/>
      <c r="C13" s="2"/>
      <c r="D13" s="30">
        <f>Optimum!D13</f>
        <v>33</v>
      </c>
      <c r="F13" s="29"/>
      <c r="G13" s="69"/>
      <c r="H13" s="50">
        <f t="shared" si="0"/>
        <v>0</v>
      </c>
      <c r="I13" s="20">
        <f t="shared" si="2"/>
        <v>0</v>
      </c>
      <c r="K13" s="1"/>
      <c r="L13" s="1"/>
      <c r="M13" s="1"/>
      <c r="N13" s="1"/>
      <c r="O13" s="1"/>
      <c r="P13" s="1"/>
      <c r="Q13" s="1"/>
      <c r="R13" s="21">
        <f t="shared" si="1"/>
        <v>0</v>
      </c>
    </row>
    <row r="14" spans="1:18" s="10" customFormat="1" ht="12.75" customHeight="1" x14ac:dyDescent="0.25">
      <c r="A14" s="29" t="s">
        <v>57</v>
      </c>
      <c r="B14" s="68"/>
      <c r="C14" s="2"/>
      <c r="D14" s="30">
        <f>Optimum!D14</f>
        <v>25</v>
      </c>
      <c r="F14" s="24"/>
      <c r="G14" s="49"/>
      <c r="H14" s="50">
        <f t="shared" si="0"/>
        <v>0</v>
      </c>
      <c r="I14" s="20">
        <f t="shared" si="2"/>
        <v>0</v>
      </c>
      <c r="K14" s="20"/>
      <c r="L14" s="20"/>
      <c r="M14" s="20"/>
      <c r="N14" s="19"/>
      <c r="O14" s="20"/>
      <c r="P14" s="20"/>
      <c r="Q14" s="20"/>
      <c r="R14" s="21">
        <f t="shared" si="1"/>
        <v>0</v>
      </c>
    </row>
    <row r="15" spans="1:18" s="10" customFormat="1" ht="12.75" customHeight="1" x14ac:dyDescent="0.25">
      <c r="A15" s="29" t="s">
        <v>58</v>
      </c>
      <c r="B15" s="68"/>
      <c r="C15" s="2"/>
      <c r="D15" s="30">
        <f>Optimum!D15</f>
        <v>25</v>
      </c>
      <c r="F15" s="24"/>
      <c r="G15" s="49"/>
      <c r="H15" s="50">
        <f t="shared" si="0"/>
        <v>0</v>
      </c>
      <c r="I15" s="20">
        <f t="shared" si="2"/>
        <v>0</v>
      </c>
      <c r="K15" s="20"/>
      <c r="L15" s="20"/>
      <c r="M15" s="20"/>
      <c r="N15" s="20"/>
      <c r="O15" s="20"/>
      <c r="P15" s="20"/>
      <c r="Q15" s="20"/>
      <c r="R15" s="21">
        <f t="shared" si="1"/>
        <v>0</v>
      </c>
    </row>
    <row r="16" spans="1:18" s="10" customFormat="1" ht="25.5" customHeight="1" x14ac:dyDescent="0.25">
      <c r="A16" s="83" t="s">
        <v>35</v>
      </c>
      <c r="B16" s="84"/>
      <c r="C16" s="85"/>
      <c r="D16" s="22">
        <f>SUM(D5:D15)</f>
        <v>296</v>
      </c>
      <c r="F16" s="24" t="s">
        <v>4</v>
      </c>
      <c r="G16" s="17">
        <f>SUM(G5:G15)</f>
        <v>0</v>
      </c>
      <c r="H16" s="18">
        <f>SUM(H5:H15)</f>
        <v>0</v>
      </c>
      <c r="I16" s="24">
        <f>SUM(I5:I15)</f>
        <v>0</v>
      </c>
      <c r="K16" s="21">
        <f t="shared" ref="K16:R16" si="3">SUM(K5:K15)</f>
        <v>0</v>
      </c>
      <c r="L16" s="21">
        <f t="shared" si="3"/>
        <v>0</v>
      </c>
      <c r="M16" s="21">
        <f t="shared" si="3"/>
        <v>0</v>
      </c>
      <c r="N16" s="21">
        <f t="shared" si="3"/>
        <v>0</v>
      </c>
      <c r="O16" s="21">
        <f t="shared" si="3"/>
        <v>0</v>
      </c>
      <c r="P16" s="21">
        <f t="shared" si="3"/>
        <v>0</v>
      </c>
      <c r="Q16" s="21">
        <f t="shared" si="3"/>
        <v>0</v>
      </c>
      <c r="R16" s="18">
        <f t="shared" si="3"/>
        <v>0</v>
      </c>
    </row>
    <row r="17" spans="1:18" s="13" customFormat="1" x14ac:dyDescent="0.3">
      <c r="B17" s="14"/>
      <c r="D17" s="15"/>
      <c r="E17" s="10"/>
      <c r="F17" s="23"/>
      <c r="G17" s="23"/>
      <c r="H17" s="23"/>
      <c r="I17" s="23"/>
    </row>
    <row r="18" spans="1:18" ht="25.5" customHeight="1" x14ac:dyDescent="0.25">
      <c r="A18" s="76" t="s">
        <v>47</v>
      </c>
      <c r="B18" s="77"/>
      <c r="C18" s="78"/>
      <c r="D18" s="26">
        <f>H16/D16</f>
        <v>0</v>
      </c>
      <c r="J18" s="35" t="s">
        <v>56</v>
      </c>
      <c r="K18" s="35">
        <f>Rolls!P4</f>
        <v>0</v>
      </c>
      <c r="L18" s="35">
        <f>Rolls!P5</f>
        <v>0</v>
      </c>
      <c r="M18" s="35">
        <f>Rolls!P6</f>
        <v>0</v>
      </c>
      <c r="N18" s="35">
        <f>Rolls!P7</f>
        <v>0</v>
      </c>
      <c r="O18" s="35">
        <f>Rolls!P8</f>
        <v>0</v>
      </c>
      <c r="P18" s="35">
        <f>Rolls!P9</f>
        <v>0</v>
      </c>
      <c r="Q18" s="35">
        <f>Rolls!P10</f>
        <v>0</v>
      </c>
      <c r="R18" s="24">
        <f>SUM(K18:Q18)</f>
        <v>0</v>
      </c>
    </row>
    <row r="19" spans="1:18" x14ac:dyDescent="0.3">
      <c r="A19" s="4"/>
      <c r="B19" s="4"/>
      <c r="C19" s="4"/>
      <c r="D19" s="4"/>
      <c r="E19" s="7"/>
      <c r="I19" s="6"/>
    </row>
    <row r="20" spans="1:18" ht="25.5" customHeight="1" x14ac:dyDescent="0.25">
      <c r="A20" s="76" t="s">
        <v>43</v>
      </c>
      <c r="B20" s="77"/>
      <c r="C20" s="78"/>
      <c r="D20" s="38"/>
    </row>
    <row r="22" spans="1:18" ht="25.5" customHeight="1" x14ac:dyDescent="0.25">
      <c r="A22" s="76" t="s">
        <v>16</v>
      </c>
      <c r="B22" s="77"/>
      <c r="C22" s="78"/>
      <c r="D22" s="11">
        <f>R16/7</f>
        <v>0</v>
      </c>
    </row>
  </sheetData>
  <mergeCells count="7">
    <mergeCell ref="A20:C20"/>
    <mergeCell ref="A22:C22"/>
    <mergeCell ref="A3:D3"/>
    <mergeCell ref="F3:I3"/>
    <mergeCell ref="K3:R3"/>
    <mergeCell ref="A16:C16"/>
    <mergeCell ref="A18:C18"/>
  </mergeCells>
  <printOptions horizontalCentered="1"/>
  <pageMargins left="0.59055118110236215" right="0.59055118110236215" top="0.59055118110236215" bottom="0.39370078740157483" header="0.19685039370078741" footer="0.19685039370078741"/>
  <pageSetup paperSize="9" orientation="landscape" horizontalDpi="300" verticalDpi="30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/>
  </sheetViews>
  <sheetFormatPr defaultRowHeight="12.5" x14ac:dyDescent="0.25"/>
  <cols>
    <col min="1" max="1" width="12.7265625" customWidth="1"/>
    <col min="2" max="16" width="7.81640625" customWidth="1"/>
  </cols>
  <sheetData>
    <row r="1" spans="1:16" ht="25.5" customHeight="1" x14ac:dyDescent="0.25">
      <c r="A1" s="60"/>
      <c r="B1" s="61" t="str">
        <f>Summary!B1</f>
        <v>Craighill Primary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6" t="s">
        <v>39</v>
      </c>
      <c r="O1" s="66"/>
      <c r="P1" s="63"/>
    </row>
    <row r="3" spans="1:16" ht="25.5" customHeight="1" x14ac:dyDescent="0.25">
      <c r="A3" s="13"/>
      <c r="B3" s="33" t="s">
        <v>20</v>
      </c>
      <c r="C3" s="33" t="s">
        <v>21</v>
      </c>
      <c r="D3" s="34" t="s">
        <v>22</v>
      </c>
      <c r="E3" s="34" t="s">
        <v>23</v>
      </c>
      <c r="F3" s="34" t="s">
        <v>25</v>
      </c>
      <c r="G3" s="34" t="s">
        <v>26</v>
      </c>
      <c r="H3" s="34" t="s">
        <v>27</v>
      </c>
      <c r="I3" s="34" t="s">
        <v>28</v>
      </c>
      <c r="J3" s="34" t="s">
        <v>29</v>
      </c>
      <c r="K3" s="34" t="s">
        <v>31</v>
      </c>
      <c r="L3" s="34" t="s">
        <v>32</v>
      </c>
      <c r="M3" s="33" t="s">
        <v>33</v>
      </c>
      <c r="N3" s="33" t="s">
        <v>34</v>
      </c>
      <c r="O3" s="33" t="s">
        <v>30</v>
      </c>
      <c r="P3" s="33" t="s">
        <v>46</v>
      </c>
    </row>
    <row r="4" spans="1:16" ht="12.75" customHeight="1" x14ac:dyDescent="0.25">
      <c r="A4" s="41" t="s">
        <v>7</v>
      </c>
      <c r="B4" s="59">
        <v>25</v>
      </c>
      <c r="C4" s="58">
        <v>29</v>
      </c>
      <c r="D4" s="58">
        <v>40</v>
      </c>
      <c r="E4" s="58">
        <v>30</v>
      </c>
      <c r="F4" s="58">
        <v>30</v>
      </c>
      <c r="G4" s="58">
        <v>30</v>
      </c>
      <c r="H4" s="58">
        <v>30</v>
      </c>
      <c r="I4" s="58">
        <v>31</v>
      </c>
      <c r="J4" s="58">
        <v>32</v>
      </c>
      <c r="K4" s="58">
        <v>33</v>
      </c>
      <c r="L4" s="58">
        <v>33</v>
      </c>
      <c r="M4" s="58">
        <v>34</v>
      </c>
      <c r="N4" s="58">
        <v>35</v>
      </c>
      <c r="O4" s="58">
        <v>36</v>
      </c>
      <c r="P4" s="59"/>
    </row>
    <row r="5" spans="1:16" ht="12.75" customHeight="1" x14ac:dyDescent="0.25">
      <c r="A5" s="42" t="s">
        <v>6</v>
      </c>
      <c r="B5" s="59">
        <v>39</v>
      </c>
      <c r="C5" s="59">
        <v>25</v>
      </c>
      <c r="D5" s="58">
        <v>29</v>
      </c>
      <c r="E5" s="58">
        <v>40</v>
      </c>
      <c r="F5" s="58">
        <v>30</v>
      </c>
      <c r="G5" s="58">
        <v>30</v>
      </c>
      <c r="H5" s="58">
        <v>30</v>
      </c>
      <c r="I5" s="58">
        <v>31</v>
      </c>
      <c r="J5" s="58">
        <v>32</v>
      </c>
      <c r="K5" s="58">
        <v>33</v>
      </c>
      <c r="L5" s="58">
        <v>33</v>
      </c>
      <c r="M5" s="58">
        <v>34</v>
      </c>
      <c r="N5" s="58">
        <v>35</v>
      </c>
      <c r="O5" s="58">
        <v>36</v>
      </c>
      <c r="P5" s="59"/>
    </row>
    <row r="6" spans="1:16" ht="12.75" customHeight="1" x14ac:dyDescent="0.25">
      <c r="A6" s="42" t="s">
        <v>8</v>
      </c>
      <c r="B6" s="59">
        <v>48</v>
      </c>
      <c r="C6" s="59">
        <v>39</v>
      </c>
      <c r="D6" s="59">
        <v>25</v>
      </c>
      <c r="E6" s="58">
        <v>29</v>
      </c>
      <c r="F6" s="58">
        <v>40</v>
      </c>
      <c r="G6" s="58">
        <v>30</v>
      </c>
      <c r="H6" s="58">
        <v>30</v>
      </c>
      <c r="I6" s="58">
        <v>30</v>
      </c>
      <c r="J6" s="58">
        <v>32</v>
      </c>
      <c r="K6" s="58">
        <v>33</v>
      </c>
      <c r="L6" s="58">
        <v>34</v>
      </c>
      <c r="M6" s="58">
        <v>34</v>
      </c>
      <c r="N6" s="58">
        <v>35</v>
      </c>
      <c r="O6" s="58">
        <v>36</v>
      </c>
      <c r="P6" s="59"/>
    </row>
    <row r="7" spans="1:16" ht="12.75" customHeight="1" x14ac:dyDescent="0.25">
      <c r="A7" s="41" t="s">
        <v>5</v>
      </c>
      <c r="B7" s="59">
        <v>39</v>
      </c>
      <c r="C7" s="59">
        <v>48</v>
      </c>
      <c r="D7" s="59">
        <v>39</v>
      </c>
      <c r="E7" s="59">
        <v>25</v>
      </c>
      <c r="F7" s="58">
        <v>29</v>
      </c>
      <c r="G7" s="58">
        <v>40</v>
      </c>
      <c r="H7" s="58">
        <v>30</v>
      </c>
      <c r="I7" s="58">
        <v>30</v>
      </c>
      <c r="J7" s="58">
        <v>31</v>
      </c>
      <c r="K7" s="58">
        <v>32</v>
      </c>
      <c r="L7" s="58">
        <v>33</v>
      </c>
      <c r="M7" s="58">
        <v>34</v>
      </c>
      <c r="N7" s="58">
        <v>35</v>
      </c>
      <c r="O7" s="58">
        <v>36</v>
      </c>
      <c r="P7" s="59"/>
    </row>
    <row r="8" spans="1:16" ht="12.75" customHeight="1" x14ac:dyDescent="0.25">
      <c r="A8" s="42" t="s">
        <v>12</v>
      </c>
      <c r="B8" s="59">
        <v>34</v>
      </c>
      <c r="C8" s="59">
        <v>39</v>
      </c>
      <c r="D8" s="59">
        <v>48</v>
      </c>
      <c r="E8" s="59">
        <v>39</v>
      </c>
      <c r="F8" s="59">
        <v>25</v>
      </c>
      <c r="G8" s="58">
        <v>29</v>
      </c>
      <c r="H8" s="58">
        <v>40</v>
      </c>
      <c r="I8" s="58">
        <v>31</v>
      </c>
      <c r="J8" s="58">
        <v>31</v>
      </c>
      <c r="K8" s="58">
        <v>32</v>
      </c>
      <c r="L8" s="58">
        <v>33</v>
      </c>
      <c r="M8" s="58">
        <v>34</v>
      </c>
      <c r="N8" s="58">
        <v>35</v>
      </c>
      <c r="O8" s="58">
        <v>35</v>
      </c>
      <c r="P8" s="59"/>
    </row>
    <row r="9" spans="1:16" ht="12.75" customHeight="1" x14ac:dyDescent="0.25">
      <c r="A9" s="42" t="s">
        <v>9</v>
      </c>
      <c r="B9" s="59">
        <v>32</v>
      </c>
      <c r="C9" s="59">
        <v>34</v>
      </c>
      <c r="D9" s="59">
        <v>39</v>
      </c>
      <c r="E9" s="59">
        <v>48</v>
      </c>
      <c r="F9" s="59">
        <v>39</v>
      </c>
      <c r="G9" s="59">
        <v>25</v>
      </c>
      <c r="H9" s="58">
        <v>29</v>
      </c>
      <c r="I9" s="58">
        <v>40</v>
      </c>
      <c r="J9" s="58">
        <v>31</v>
      </c>
      <c r="K9" s="58">
        <v>31</v>
      </c>
      <c r="L9" s="58">
        <v>32</v>
      </c>
      <c r="M9" s="58">
        <v>33</v>
      </c>
      <c r="N9" s="58">
        <v>35</v>
      </c>
      <c r="O9" s="58">
        <v>35</v>
      </c>
      <c r="P9" s="59"/>
    </row>
    <row r="10" spans="1:16" ht="12.75" customHeight="1" x14ac:dyDescent="0.25">
      <c r="A10" s="41" t="s">
        <v>10</v>
      </c>
      <c r="B10" s="59">
        <v>24</v>
      </c>
      <c r="C10" s="59">
        <v>32</v>
      </c>
      <c r="D10" s="59">
        <v>34</v>
      </c>
      <c r="E10" s="59">
        <v>39</v>
      </c>
      <c r="F10" s="59">
        <v>48</v>
      </c>
      <c r="G10" s="59">
        <v>39</v>
      </c>
      <c r="H10" s="59">
        <v>25</v>
      </c>
      <c r="I10" s="58">
        <v>29</v>
      </c>
      <c r="J10" s="58">
        <v>41</v>
      </c>
      <c r="K10" s="58">
        <v>32</v>
      </c>
      <c r="L10" s="58">
        <v>32</v>
      </c>
      <c r="M10" s="58">
        <v>33</v>
      </c>
      <c r="N10" s="58">
        <v>34</v>
      </c>
      <c r="O10" s="58">
        <v>35</v>
      </c>
      <c r="P10" s="59"/>
    </row>
    <row r="11" spans="1:16" s="31" customFormat="1" ht="25.5" customHeight="1" x14ac:dyDescent="0.25">
      <c r="A11" s="42" t="s">
        <v>40</v>
      </c>
      <c r="B11" s="57">
        <f>SUM(B4:B10)</f>
        <v>241</v>
      </c>
      <c r="C11" s="57">
        <f t="shared" ref="C11:P11" si="0">SUM(C4:C10)</f>
        <v>246</v>
      </c>
      <c r="D11" s="57">
        <f t="shared" si="0"/>
        <v>254</v>
      </c>
      <c r="E11" s="57">
        <f t="shared" si="0"/>
        <v>250</v>
      </c>
      <c r="F11" s="57">
        <f t="shared" si="0"/>
        <v>241</v>
      </c>
      <c r="G11" s="57">
        <f t="shared" si="0"/>
        <v>223</v>
      </c>
      <c r="H11" s="57">
        <f t="shared" si="0"/>
        <v>214</v>
      </c>
      <c r="I11" s="57">
        <f t="shared" si="0"/>
        <v>222</v>
      </c>
      <c r="J11" s="57">
        <f t="shared" si="0"/>
        <v>230</v>
      </c>
      <c r="K11" s="57">
        <f t="shared" si="0"/>
        <v>226</v>
      </c>
      <c r="L11" s="57">
        <f t="shared" si="0"/>
        <v>230</v>
      </c>
      <c r="M11" s="57">
        <f t="shared" si="0"/>
        <v>236</v>
      </c>
      <c r="N11" s="57">
        <f t="shared" si="0"/>
        <v>244</v>
      </c>
      <c r="O11" s="57">
        <f t="shared" si="0"/>
        <v>249</v>
      </c>
      <c r="P11" s="57">
        <f t="shared" si="0"/>
        <v>0</v>
      </c>
    </row>
  </sheetData>
  <printOptions horizontalCentered="1"/>
  <pageMargins left="0.59055118110236227" right="0.59055118110236227" top="0.59055118110236227" bottom="0.59055118110236227" header="0.19685039370078741" footer="0.19685039370078741"/>
  <pageSetup paperSize="9" orientation="landscape" horizontalDpi="300" verticalDpi="30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/>
  </sheetViews>
  <sheetFormatPr defaultColWidth="9.1796875" defaultRowHeight="13" x14ac:dyDescent="0.25"/>
  <cols>
    <col min="1" max="1" width="8.7265625" style="13" customWidth="1"/>
    <col min="2" max="2" width="8.7265625" style="14" customWidth="1"/>
    <col min="3" max="3" width="8.7265625" style="13" customWidth="1"/>
    <col min="4" max="4" width="8.7265625" style="15" customWidth="1"/>
    <col min="5" max="5" width="6.7265625" style="13" customWidth="1"/>
    <col min="6" max="9" width="8.7265625" style="13" customWidth="1"/>
    <col min="10" max="10" width="6.7265625" style="13" customWidth="1"/>
    <col min="11" max="17" width="4.7265625" style="13" customWidth="1"/>
    <col min="18" max="18" width="8.7265625" style="13" customWidth="1"/>
    <col min="19" max="19" width="4.7265625" style="13" customWidth="1"/>
    <col min="20" max="16384" width="9.1796875" style="13"/>
  </cols>
  <sheetData>
    <row r="1" spans="1:18" s="8" customFormat="1" ht="25.5" customHeight="1" x14ac:dyDescent="0.25">
      <c r="A1" s="60"/>
      <c r="B1" s="61" t="str">
        <f>Summary!B1</f>
        <v>Craighill Primary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1"/>
      <c r="Q1" s="62" t="s">
        <v>45</v>
      </c>
      <c r="R1" s="63"/>
    </row>
    <row r="2" spans="1:18" ht="12.75" customHeight="1" x14ac:dyDescent="0.25"/>
    <row r="3" spans="1:18" s="16" customFormat="1" ht="25.5" customHeight="1" x14ac:dyDescent="0.25">
      <c r="A3" s="79" t="s">
        <v>36</v>
      </c>
      <c r="B3" s="79"/>
      <c r="C3" s="79"/>
      <c r="D3" s="79"/>
      <c r="F3" s="79" t="s">
        <v>41</v>
      </c>
      <c r="G3" s="79"/>
      <c r="H3" s="79"/>
      <c r="I3" s="79"/>
      <c r="K3" s="80" t="s">
        <v>42</v>
      </c>
      <c r="L3" s="81"/>
      <c r="M3" s="81"/>
      <c r="N3" s="81"/>
      <c r="O3" s="81"/>
      <c r="P3" s="81"/>
      <c r="Q3" s="81"/>
      <c r="R3" s="82"/>
    </row>
    <row r="4" spans="1:18" s="7" customFormat="1" ht="25.5" customHeight="1" x14ac:dyDescent="0.25">
      <c r="A4" s="43" t="s">
        <v>13</v>
      </c>
      <c r="B4" s="44" t="s">
        <v>11</v>
      </c>
      <c r="C4" s="43" t="s">
        <v>3</v>
      </c>
      <c r="D4" s="45" t="s">
        <v>17</v>
      </c>
      <c r="F4" s="43" t="s">
        <v>0</v>
      </c>
      <c r="G4" s="46" t="s">
        <v>1</v>
      </c>
      <c r="H4" s="47" t="s">
        <v>18</v>
      </c>
      <c r="I4" s="43" t="s">
        <v>2</v>
      </c>
      <c r="K4" s="43" t="s">
        <v>7</v>
      </c>
      <c r="L4" s="43" t="s">
        <v>6</v>
      </c>
      <c r="M4" s="43" t="s">
        <v>8</v>
      </c>
      <c r="N4" s="43" t="s">
        <v>5</v>
      </c>
      <c r="O4" s="43" t="s">
        <v>12</v>
      </c>
      <c r="P4" s="43" t="s">
        <v>9</v>
      </c>
      <c r="Q4" s="43" t="s">
        <v>10</v>
      </c>
      <c r="R4" s="43" t="s">
        <v>4</v>
      </c>
    </row>
    <row r="5" spans="1:18" s="10" customFormat="1" ht="12.75" customHeight="1" x14ac:dyDescent="0.25">
      <c r="A5" s="27">
        <v>1</v>
      </c>
      <c r="B5" s="68"/>
      <c r="C5" s="2"/>
      <c r="D5" s="30">
        <f t="shared" ref="D5:D15" si="0">G5</f>
        <v>25</v>
      </c>
      <c r="F5" s="29" t="s">
        <v>7</v>
      </c>
      <c r="G5" s="69">
        <v>25</v>
      </c>
      <c r="H5" s="50">
        <f t="shared" ref="H5" si="1">R5</f>
        <v>24</v>
      </c>
      <c r="I5" s="20">
        <f>G5-H5</f>
        <v>1</v>
      </c>
      <c r="K5" s="1">
        <v>24</v>
      </c>
      <c r="L5" s="1"/>
      <c r="M5" s="1"/>
      <c r="N5" s="1"/>
      <c r="O5" s="1"/>
      <c r="P5" s="1"/>
      <c r="Q5" s="1"/>
      <c r="R5" s="21">
        <f t="shared" ref="R5:R15" si="2">SUM(K5:Q5)</f>
        <v>24</v>
      </c>
    </row>
    <row r="6" spans="1:18" s="10" customFormat="1" ht="12.75" customHeight="1" x14ac:dyDescent="0.25">
      <c r="A6" s="27">
        <v>2</v>
      </c>
      <c r="B6" s="68"/>
      <c r="C6" s="2"/>
      <c r="D6" s="30">
        <f t="shared" si="0"/>
        <v>25</v>
      </c>
      <c r="F6" s="29" t="s">
        <v>19</v>
      </c>
      <c r="G6" s="69">
        <v>25</v>
      </c>
      <c r="H6" s="50">
        <f t="shared" ref="H6:H15" si="3">R6</f>
        <v>23</v>
      </c>
      <c r="I6" s="20">
        <f t="shared" ref="I6:I15" si="4">G6-H6</f>
        <v>2</v>
      </c>
      <c r="K6" s="1">
        <v>9</v>
      </c>
      <c r="L6" s="1">
        <v>14</v>
      </c>
      <c r="M6" s="1"/>
      <c r="N6" s="1"/>
      <c r="O6" s="1"/>
      <c r="P6" s="1"/>
      <c r="Q6" s="1"/>
      <c r="R6" s="21">
        <f t="shared" si="2"/>
        <v>23</v>
      </c>
    </row>
    <row r="7" spans="1:18" s="10" customFormat="1" ht="12.75" customHeight="1" x14ac:dyDescent="0.25">
      <c r="A7" s="27">
        <v>3</v>
      </c>
      <c r="B7" s="68"/>
      <c r="C7" s="2"/>
      <c r="D7" s="30">
        <f t="shared" si="0"/>
        <v>25</v>
      </c>
      <c r="F7" s="29" t="s">
        <v>38</v>
      </c>
      <c r="G7" s="69">
        <v>25</v>
      </c>
      <c r="H7" s="50">
        <f t="shared" si="3"/>
        <v>23</v>
      </c>
      <c r="I7" s="20">
        <f t="shared" si="4"/>
        <v>2</v>
      </c>
      <c r="K7" s="1"/>
      <c r="L7" s="1">
        <v>19</v>
      </c>
      <c r="M7" s="1">
        <v>4</v>
      </c>
      <c r="N7" s="1"/>
      <c r="O7" s="1"/>
      <c r="P7" s="1"/>
      <c r="Q7" s="1"/>
      <c r="R7" s="21">
        <f t="shared" si="2"/>
        <v>23</v>
      </c>
    </row>
    <row r="8" spans="1:18" s="10" customFormat="1" ht="12.75" customHeight="1" x14ac:dyDescent="0.25">
      <c r="A8" s="27">
        <v>4</v>
      </c>
      <c r="B8" s="68"/>
      <c r="C8" s="2"/>
      <c r="D8" s="30">
        <f t="shared" si="0"/>
        <v>30</v>
      </c>
      <c r="F8" s="29" t="s">
        <v>8</v>
      </c>
      <c r="G8" s="69">
        <v>30</v>
      </c>
      <c r="H8" s="50">
        <f t="shared" si="3"/>
        <v>29</v>
      </c>
      <c r="I8" s="20">
        <f t="shared" si="4"/>
        <v>1</v>
      </c>
      <c r="K8" s="1"/>
      <c r="L8" s="1"/>
      <c r="M8" s="1">
        <v>29</v>
      </c>
      <c r="N8" s="1"/>
      <c r="O8" s="1"/>
      <c r="P8" s="1"/>
      <c r="Q8" s="1"/>
      <c r="R8" s="21">
        <f t="shared" si="2"/>
        <v>29</v>
      </c>
    </row>
    <row r="9" spans="1:18" s="10" customFormat="1" ht="12.75" customHeight="1" x14ac:dyDescent="0.25">
      <c r="A9" s="29">
        <v>5</v>
      </c>
      <c r="B9" s="68"/>
      <c r="C9" s="2"/>
      <c r="D9" s="30">
        <f t="shared" si="0"/>
        <v>33</v>
      </c>
      <c r="F9" s="29" t="s">
        <v>5</v>
      </c>
      <c r="G9" s="69">
        <v>33</v>
      </c>
      <c r="H9" s="50">
        <f t="shared" si="3"/>
        <v>31</v>
      </c>
      <c r="I9" s="20">
        <f t="shared" si="4"/>
        <v>2</v>
      </c>
      <c r="K9" s="1"/>
      <c r="L9" s="1"/>
      <c r="M9" s="1"/>
      <c r="N9" s="1">
        <v>31</v>
      </c>
      <c r="O9" s="1"/>
      <c r="P9" s="1"/>
      <c r="Q9" s="1"/>
      <c r="R9" s="21">
        <f t="shared" si="2"/>
        <v>31</v>
      </c>
    </row>
    <row r="10" spans="1:18" s="10" customFormat="1" ht="12.75" customHeight="1" x14ac:dyDescent="0.25">
      <c r="A10" s="29">
        <v>6</v>
      </c>
      <c r="B10" s="68"/>
      <c r="C10" s="2"/>
      <c r="D10" s="30">
        <f t="shared" si="0"/>
        <v>25</v>
      </c>
      <c r="F10" s="29" t="s">
        <v>15</v>
      </c>
      <c r="G10" s="69">
        <v>25</v>
      </c>
      <c r="H10" s="50">
        <f t="shared" si="3"/>
        <v>23</v>
      </c>
      <c r="I10" s="20">
        <f t="shared" si="4"/>
        <v>2</v>
      </c>
      <c r="K10" s="1"/>
      <c r="L10" s="1"/>
      <c r="M10" s="1"/>
      <c r="N10" s="1">
        <v>2</v>
      </c>
      <c r="O10" s="1">
        <v>21</v>
      </c>
      <c r="P10" s="1"/>
      <c r="Q10" s="1"/>
      <c r="R10" s="21">
        <f t="shared" si="2"/>
        <v>23</v>
      </c>
    </row>
    <row r="11" spans="1:18" s="10" customFormat="1" ht="12.75" customHeight="1" x14ac:dyDescent="0.25">
      <c r="A11" s="29">
        <v>7</v>
      </c>
      <c r="B11" s="68"/>
      <c r="C11" s="2"/>
      <c r="D11" s="30">
        <f t="shared" si="0"/>
        <v>25</v>
      </c>
      <c r="F11" s="29" t="s">
        <v>44</v>
      </c>
      <c r="G11" s="69">
        <v>25</v>
      </c>
      <c r="H11" s="50">
        <f t="shared" si="3"/>
        <v>24</v>
      </c>
      <c r="I11" s="20">
        <f t="shared" si="4"/>
        <v>1</v>
      </c>
      <c r="K11" s="1"/>
      <c r="L11" s="1"/>
      <c r="M11" s="1"/>
      <c r="N11" s="1"/>
      <c r="O11" s="1">
        <v>12</v>
      </c>
      <c r="P11" s="1">
        <v>12</v>
      </c>
      <c r="Q11" s="1"/>
      <c r="R11" s="21">
        <f t="shared" si="2"/>
        <v>24</v>
      </c>
    </row>
    <row r="12" spans="1:18" s="10" customFormat="1" ht="12.75" customHeight="1" x14ac:dyDescent="0.25">
      <c r="A12" s="29">
        <v>8</v>
      </c>
      <c r="B12" s="68"/>
      <c r="C12" s="2"/>
      <c r="D12" s="30">
        <f t="shared" si="0"/>
        <v>25</v>
      </c>
      <c r="F12" s="29" t="s">
        <v>14</v>
      </c>
      <c r="G12" s="69">
        <v>25</v>
      </c>
      <c r="H12" s="50">
        <f t="shared" si="3"/>
        <v>23</v>
      </c>
      <c r="I12" s="20">
        <f t="shared" si="4"/>
        <v>2</v>
      </c>
      <c r="K12" s="1"/>
      <c r="L12" s="1"/>
      <c r="M12" s="1"/>
      <c r="N12" s="1"/>
      <c r="O12" s="1"/>
      <c r="P12" s="1">
        <v>21</v>
      </c>
      <c r="Q12" s="1">
        <v>2</v>
      </c>
      <c r="R12" s="21">
        <f t="shared" si="2"/>
        <v>23</v>
      </c>
    </row>
    <row r="13" spans="1:18" s="10" customFormat="1" ht="12.75" customHeight="1" x14ac:dyDescent="0.25">
      <c r="A13" s="29">
        <v>9</v>
      </c>
      <c r="B13" s="68"/>
      <c r="C13" s="2"/>
      <c r="D13" s="30">
        <f t="shared" si="0"/>
        <v>33</v>
      </c>
      <c r="F13" s="29" t="s">
        <v>10</v>
      </c>
      <c r="G13" s="69">
        <v>33</v>
      </c>
      <c r="H13" s="50">
        <f t="shared" si="3"/>
        <v>31</v>
      </c>
      <c r="I13" s="20">
        <f t="shared" si="4"/>
        <v>2</v>
      </c>
      <c r="K13" s="1"/>
      <c r="L13" s="1"/>
      <c r="M13" s="1"/>
      <c r="N13" s="1"/>
      <c r="O13" s="1"/>
      <c r="P13" s="1"/>
      <c r="Q13" s="1">
        <v>31</v>
      </c>
      <c r="R13" s="21">
        <f t="shared" si="2"/>
        <v>31</v>
      </c>
    </row>
    <row r="14" spans="1:18" s="10" customFormat="1" ht="12.75" customHeight="1" x14ac:dyDescent="0.25">
      <c r="A14" s="27" t="s">
        <v>57</v>
      </c>
      <c r="B14" s="68"/>
      <c r="C14" s="2"/>
      <c r="D14" s="30">
        <f t="shared" si="0"/>
        <v>25</v>
      </c>
      <c r="F14" s="24" t="s">
        <v>59</v>
      </c>
      <c r="G14" s="49">
        <v>25</v>
      </c>
      <c r="H14" s="50">
        <f t="shared" si="3"/>
        <v>18</v>
      </c>
      <c r="I14" s="20">
        <f t="shared" si="4"/>
        <v>7</v>
      </c>
      <c r="K14" s="20">
        <v>6</v>
      </c>
      <c r="L14" s="20">
        <v>6</v>
      </c>
      <c r="M14" s="20">
        <v>6</v>
      </c>
      <c r="N14" s="19"/>
      <c r="O14" s="20"/>
      <c r="P14" s="20"/>
      <c r="Q14" s="20"/>
      <c r="R14" s="21">
        <f t="shared" si="2"/>
        <v>18</v>
      </c>
    </row>
    <row r="15" spans="1:18" s="10" customFormat="1" ht="12.75" customHeight="1" x14ac:dyDescent="0.25">
      <c r="A15" s="29" t="s">
        <v>58</v>
      </c>
      <c r="B15" s="68"/>
      <c r="C15" s="2"/>
      <c r="D15" s="30">
        <f t="shared" si="0"/>
        <v>25</v>
      </c>
      <c r="F15" s="24" t="s">
        <v>60</v>
      </c>
      <c r="G15" s="49">
        <v>25</v>
      </c>
      <c r="H15" s="50">
        <f t="shared" si="3"/>
        <v>24</v>
      </c>
      <c r="I15" s="20">
        <f t="shared" si="4"/>
        <v>1</v>
      </c>
      <c r="K15" s="20"/>
      <c r="L15" s="20"/>
      <c r="M15" s="20"/>
      <c r="N15" s="20">
        <v>6</v>
      </c>
      <c r="O15" s="20">
        <v>6</v>
      </c>
      <c r="P15" s="20">
        <v>6</v>
      </c>
      <c r="Q15" s="20">
        <v>6</v>
      </c>
      <c r="R15" s="21">
        <f t="shared" si="2"/>
        <v>24</v>
      </c>
    </row>
    <row r="16" spans="1:18" s="10" customFormat="1" ht="25.5" customHeight="1" x14ac:dyDescent="0.25">
      <c r="A16" s="83" t="s">
        <v>35</v>
      </c>
      <c r="B16" s="84"/>
      <c r="C16" s="85"/>
      <c r="D16" s="22">
        <f>SUM(D5:D15)</f>
        <v>296</v>
      </c>
      <c r="F16" s="24" t="s">
        <v>4</v>
      </c>
      <c r="G16" s="17">
        <f>SUM(G5:G15)</f>
        <v>296</v>
      </c>
      <c r="H16" s="18">
        <f>SUM(H5:H15)</f>
        <v>273</v>
      </c>
      <c r="I16" s="24">
        <f>SUM(I5:I15)</f>
        <v>23</v>
      </c>
      <c r="K16" s="21">
        <f t="shared" ref="K16:Q16" si="5">SUM(K5:K15)</f>
        <v>39</v>
      </c>
      <c r="L16" s="21">
        <f t="shared" si="5"/>
        <v>39</v>
      </c>
      <c r="M16" s="21">
        <f t="shared" si="5"/>
        <v>39</v>
      </c>
      <c r="N16" s="21">
        <f t="shared" si="5"/>
        <v>39</v>
      </c>
      <c r="O16" s="21">
        <f t="shared" si="5"/>
        <v>39</v>
      </c>
      <c r="P16" s="21">
        <f t="shared" si="5"/>
        <v>39</v>
      </c>
      <c r="Q16" s="21">
        <f t="shared" si="5"/>
        <v>39</v>
      </c>
      <c r="R16" s="18">
        <f t="shared" ref="R16" si="6">SUM(R5:R15)</f>
        <v>273</v>
      </c>
    </row>
    <row r="17" spans="1:17" x14ac:dyDescent="0.3">
      <c r="E17" s="10"/>
      <c r="F17" s="23"/>
      <c r="G17" s="23"/>
      <c r="H17" s="23"/>
      <c r="I17" s="23"/>
    </row>
    <row r="18" spans="1:17" s="3" customFormat="1" ht="25.5" customHeight="1" x14ac:dyDescent="0.25">
      <c r="A18" s="76" t="s">
        <v>47</v>
      </c>
      <c r="B18" s="77"/>
      <c r="C18" s="78"/>
      <c r="D18" s="26">
        <f>H16/D16</f>
        <v>0.92229729729729726</v>
      </c>
    </row>
    <row r="19" spans="1:17" s="3" customFormat="1" x14ac:dyDescent="0.3">
      <c r="A19" s="4"/>
      <c r="B19" s="4"/>
      <c r="C19" s="4"/>
      <c r="D19" s="4"/>
      <c r="E19" s="7"/>
      <c r="F19" s="6"/>
      <c r="G19" s="6"/>
      <c r="H19" s="6"/>
      <c r="I19" s="6"/>
    </row>
    <row r="20" spans="1:17" s="3" customFormat="1" ht="25.5" customHeight="1" x14ac:dyDescent="0.3">
      <c r="A20" s="76" t="s">
        <v>43</v>
      </c>
      <c r="B20" s="77"/>
      <c r="C20" s="78"/>
      <c r="D20" s="38">
        <v>11</v>
      </c>
      <c r="F20" s="6"/>
    </row>
    <row r="21" spans="1:17" s="3" customFormat="1" x14ac:dyDescent="0.3">
      <c r="D21" s="5"/>
      <c r="F21" s="6"/>
    </row>
    <row r="22" spans="1:17" s="3" customFormat="1" ht="25.5" customHeight="1" x14ac:dyDescent="0.3">
      <c r="A22" s="76" t="s">
        <v>16</v>
      </c>
      <c r="B22" s="77"/>
      <c r="C22" s="78"/>
      <c r="D22" s="11">
        <f>R16/7</f>
        <v>39</v>
      </c>
      <c r="F22" s="6"/>
    </row>
    <row r="23" spans="1:17" x14ac:dyDescent="0.25">
      <c r="K23" s="3"/>
      <c r="L23" s="3"/>
      <c r="M23" s="3"/>
      <c r="N23" s="3"/>
      <c r="O23" s="3"/>
      <c r="P23" s="3"/>
      <c r="Q23" s="3"/>
    </row>
    <row r="24" spans="1:17" x14ac:dyDescent="0.25">
      <c r="K24" s="3"/>
      <c r="L24" s="3"/>
      <c r="M24" s="3"/>
      <c r="N24" s="3"/>
      <c r="O24" s="3"/>
      <c r="P24" s="3"/>
      <c r="Q24" s="3"/>
    </row>
    <row r="25" spans="1:17" x14ac:dyDescent="0.25">
      <c r="K25" s="3"/>
      <c r="L25" s="3"/>
      <c r="M25" s="3"/>
      <c r="N25" s="3"/>
      <c r="O25" s="3"/>
      <c r="P25" s="3"/>
      <c r="Q25" s="3"/>
    </row>
    <row r="26" spans="1:17" x14ac:dyDescent="0.25">
      <c r="K26" s="3"/>
      <c r="L26" s="3"/>
      <c r="M26" s="3"/>
      <c r="N26" s="3"/>
      <c r="O26" s="3"/>
      <c r="P26" s="3"/>
      <c r="Q26" s="3"/>
    </row>
    <row r="27" spans="1:17" x14ac:dyDescent="0.25">
      <c r="K27" s="3"/>
      <c r="L27" s="3"/>
      <c r="M27" s="3"/>
      <c r="N27" s="3"/>
      <c r="O27" s="3"/>
      <c r="P27" s="3"/>
      <c r="Q27" s="3"/>
    </row>
    <row r="28" spans="1:17" x14ac:dyDescent="0.25">
      <c r="K28" s="3"/>
      <c r="L28" s="3"/>
      <c r="M28" s="3"/>
      <c r="N28" s="3"/>
      <c r="O28" s="3"/>
      <c r="P28" s="3"/>
      <c r="Q28" s="3"/>
    </row>
  </sheetData>
  <mergeCells count="7">
    <mergeCell ref="A20:C20"/>
    <mergeCell ref="A22:C22"/>
    <mergeCell ref="A3:D3"/>
    <mergeCell ref="F3:I3"/>
    <mergeCell ref="K3:R3"/>
    <mergeCell ref="A16:C16"/>
    <mergeCell ref="A18:C18"/>
  </mergeCells>
  <printOptions horizontalCentered="1"/>
  <pageMargins left="0.59055118110236215" right="0.59055118110236215" top="0.59055118110236215" bottom="0.39370078740157483" header="0.19685039370078741" footer="0.19685039370078741"/>
  <pageSetup paperSize="9" orientation="landscape" horizontalDpi="300" verticalDpi="30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/>
  </sheetViews>
  <sheetFormatPr defaultColWidth="9.1796875" defaultRowHeight="13" x14ac:dyDescent="0.25"/>
  <cols>
    <col min="1" max="3" width="8.7265625" style="3" customWidth="1"/>
    <col min="4" max="4" width="8.7265625" style="5" customWidth="1"/>
    <col min="5" max="5" width="6.7265625" style="3" customWidth="1"/>
    <col min="6" max="9" width="8.7265625" style="3" customWidth="1"/>
    <col min="10" max="10" width="6.7265625" style="3" customWidth="1"/>
    <col min="11" max="17" width="4.7265625" style="3" customWidth="1"/>
    <col min="18" max="18" width="8.7265625" style="3" customWidth="1"/>
    <col min="19" max="16384" width="9.1796875" style="3"/>
  </cols>
  <sheetData>
    <row r="1" spans="1:18" s="8" customFormat="1" ht="25.5" customHeight="1" x14ac:dyDescent="0.25">
      <c r="A1" s="60"/>
      <c r="B1" s="61" t="str">
        <f>Summary!B1</f>
        <v>Craighill Primary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 t="s">
        <v>20</v>
      </c>
      <c r="R1" s="63"/>
    </row>
    <row r="2" spans="1:18" ht="12.75" customHeight="1" x14ac:dyDescent="0.25"/>
    <row r="3" spans="1:18" s="16" customFormat="1" ht="25.5" customHeight="1" x14ac:dyDescent="0.25">
      <c r="A3" s="79" t="s">
        <v>36</v>
      </c>
      <c r="B3" s="79"/>
      <c r="C3" s="79"/>
      <c r="D3" s="79"/>
      <c r="F3" s="79" t="s">
        <v>41</v>
      </c>
      <c r="G3" s="79"/>
      <c r="H3" s="79"/>
      <c r="I3" s="79"/>
      <c r="K3" s="80" t="s">
        <v>42</v>
      </c>
      <c r="L3" s="81"/>
      <c r="M3" s="81"/>
      <c r="N3" s="81"/>
      <c r="O3" s="81"/>
      <c r="P3" s="81"/>
      <c r="Q3" s="81"/>
      <c r="R3" s="82"/>
    </row>
    <row r="4" spans="1:18" s="7" customFormat="1" ht="25.5" customHeight="1" x14ac:dyDescent="0.25">
      <c r="A4" s="43" t="s">
        <v>13</v>
      </c>
      <c r="B4" s="44" t="s">
        <v>11</v>
      </c>
      <c r="C4" s="43" t="s">
        <v>3</v>
      </c>
      <c r="D4" s="45" t="s">
        <v>17</v>
      </c>
      <c r="F4" s="43" t="s">
        <v>0</v>
      </c>
      <c r="G4" s="46" t="s">
        <v>1</v>
      </c>
      <c r="H4" s="47" t="s">
        <v>18</v>
      </c>
      <c r="I4" s="43" t="s">
        <v>2</v>
      </c>
      <c r="K4" s="43" t="s">
        <v>7</v>
      </c>
      <c r="L4" s="43" t="s">
        <v>6</v>
      </c>
      <c r="M4" s="43" t="s">
        <v>8</v>
      </c>
      <c r="N4" s="43" t="s">
        <v>5</v>
      </c>
      <c r="O4" s="43" t="s">
        <v>12</v>
      </c>
      <c r="P4" s="43" t="s">
        <v>9</v>
      </c>
      <c r="Q4" s="43" t="s">
        <v>10</v>
      </c>
      <c r="R4" s="43" t="s">
        <v>4</v>
      </c>
    </row>
    <row r="5" spans="1:18" s="10" customFormat="1" ht="12.75" customHeight="1" x14ac:dyDescent="0.25">
      <c r="A5" s="29">
        <v>1</v>
      </c>
      <c r="B5" s="68"/>
      <c r="C5" s="2"/>
      <c r="D5" s="30">
        <f>Optimum!D5</f>
        <v>25</v>
      </c>
      <c r="F5" s="29" t="s">
        <v>7</v>
      </c>
      <c r="G5" s="69">
        <v>25</v>
      </c>
      <c r="H5" s="50">
        <f t="shared" ref="H5:H15" si="0">R5</f>
        <v>17</v>
      </c>
      <c r="I5" s="20">
        <f>G5-H5</f>
        <v>8</v>
      </c>
      <c r="K5" s="1">
        <v>17</v>
      </c>
      <c r="L5" s="1"/>
      <c r="M5" s="1"/>
      <c r="N5" s="1"/>
      <c r="O5" s="1"/>
      <c r="P5" s="1"/>
      <c r="Q5" s="1"/>
      <c r="R5" s="21">
        <f t="shared" ref="R5:R15" si="1">SUM(K5:Q5)</f>
        <v>17</v>
      </c>
    </row>
    <row r="6" spans="1:18" s="10" customFormat="1" ht="12.75" customHeight="1" x14ac:dyDescent="0.25">
      <c r="A6" s="29">
        <v>2</v>
      </c>
      <c r="B6" s="68"/>
      <c r="C6" s="2"/>
      <c r="D6" s="30">
        <f>Optimum!D6</f>
        <v>25</v>
      </c>
      <c r="F6" s="29" t="s">
        <v>6</v>
      </c>
      <c r="G6" s="69">
        <v>30</v>
      </c>
      <c r="H6" s="50">
        <f t="shared" si="0"/>
        <v>27</v>
      </c>
      <c r="I6" s="20">
        <f t="shared" ref="I6:I15" si="2">G6-H6</f>
        <v>3</v>
      </c>
      <c r="K6" s="1"/>
      <c r="L6" s="1">
        <v>27</v>
      </c>
      <c r="M6" s="1"/>
      <c r="N6" s="1"/>
      <c r="O6" s="1"/>
      <c r="P6" s="1"/>
      <c r="Q6" s="1"/>
      <c r="R6" s="21">
        <f t="shared" si="1"/>
        <v>27</v>
      </c>
    </row>
    <row r="7" spans="1:18" s="10" customFormat="1" ht="12.75" customHeight="1" x14ac:dyDescent="0.25">
      <c r="A7" s="29">
        <v>3</v>
      </c>
      <c r="B7" s="68"/>
      <c r="C7" s="2"/>
      <c r="D7" s="30">
        <f>Optimum!D7</f>
        <v>25</v>
      </c>
      <c r="F7" s="29" t="s">
        <v>38</v>
      </c>
      <c r="G7" s="69">
        <v>25</v>
      </c>
      <c r="H7" s="50">
        <f t="shared" si="0"/>
        <v>24</v>
      </c>
      <c r="I7" s="20">
        <f t="shared" si="2"/>
        <v>1</v>
      </c>
      <c r="K7" s="1"/>
      <c r="L7" s="1">
        <v>10</v>
      </c>
      <c r="M7" s="1">
        <v>14</v>
      </c>
      <c r="N7" s="1"/>
      <c r="O7" s="1"/>
      <c r="P7" s="1"/>
      <c r="Q7" s="1"/>
      <c r="R7" s="21">
        <f t="shared" si="1"/>
        <v>24</v>
      </c>
    </row>
    <row r="8" spans="1:18" s="10" customFormat="1" ht="12.75" customHeight="1" x14ac:dyDescent="0.25">
      <c r="A8" s="29">
        <v>4</v>
      </c>
      <c r="B8" s="68"/>
      <c r="C8" s="2"/>
      <c r="D8" s="30">
        <f>Optimum!D8</f>
        <v>30</v>
      </c>
      <c r="F8" s="29" t="s">
        <v>8</v>
      </c>
      <c r="G8" s="69">
        <v>30</v>
      </c>
      <c r="H8" s="50">
        <f t="shared" si="0"/>
        <v>28</v>
      </c>
      <c r="I8" s="20">
        <f t="shared" si="2"/>
        <v>2</v>
      </c>
      <c r="K8" s="1"/>
      <c r="L8" s="1"/>
      <c r="M8" s="1">
        <v>28</v>
      </c>
      <c r="N8" s="1"/>
      <c r="O8" s="1"/>
      <c r="P8" s="1"/>
      <c r="Q8" s="1"/>
      <c r="R8" s="21">
        <f t="shared" si="1"/>
        <v>28</v>
      </c>
    </row>
    <row r="9" spans="1:18" s="10" customFormat="1" ht="12.75" customHeight="1" x14ac:dyDescent="0.25">
      <c r="A9" s="29">
        <v>5</v>
      </c>
      <c r="B9" s="68"/>
      <c r="C9" s="2"/>
      <c r="D9" s="30">
        <f>Optimum!D9</f>
        <v>33</v>
      </c>
      <c r="F9" s="29" t="s">
        <v>5</v>
      </c>
      <c r="G9" s="69">
        <v>33</v>
      </c>
      <c r="H9" s="50">
        <f t="shared" si="0"/>
        <v>32</v>
      </c>
      <c r="I9" s="20">
        <f t="shared" si="2"/>
        <v>1</v>
      </c>
      <c r="K9" s="1"/>
      <c r="L9" s="1"/>
      <c r="M9" s="1"/>
      <c r="N9" s="1">
        <v>32</v>
      </c>
      <c r="O9" s="1"/>
      <c r="P9" s="1"/>
      <c r="Q9" s="1"/>
      <c r="R9" s="21">
        <f t="shared" si="1"/>
        <v>32</v>
      </c>
    </row>
    <row r="10" spans="1:18" s="10" customFormat="1" ht="12.75" customHeight="1" x14ac:dyDescent="0.25">
      <c r="A10" s="29">
        <v>6</v>
      </c>
      <c r="B10" s="68"/>
      <c r="C10" s="2"/>
      <c r="D10" s="30">
        <f>Optimum!D10</f>
        <v>25</v>
      </c>
      <c r="F10" s="29" t="s">
        <v>12</v>
      </c>
      <c r="G10" s="69">
        <v>33</v>
      </c>
      <c r="H10" s="50">
        <f t="shared" si="0"/>
        <v>29</v>
      </c>
      <c r="I10" s="20">
        <f t="shared" si="2"/>
        <v>4</v>
      </c>
      <c r="K10" s="1"/>
      <c r="L10" s="1"/>
      <c r="M10" s="1"/>
      <c r="N10" s="1"/>
      <c r="O10" s="1">
        <v>29</v>
      </c>
      <c r="P10" s="1"/>
      <c r="Q10" s="1"/>
      <c r="R10" s="21">
        <f t="shared" si="1"/>
        <v>29</v>
      </c>
    </row>
    <row r="11" spans="1:18" s="10" customFormat="1" ht="12.75" customHeight="1" x14ac:dyDescent="0.25">
      <c r="A11" s="29">
        <v>7</v>
      </c>
      <c r="B11" s="68"/>
      <c r="C11" s="2"/>
      <c r="D11" s="30">
        <f>Optimum!D11</f>
        <v>25</v>
      </c>
      <c r="F11" s="29" t="s">
        <v>9</v>
      </c>
      <c r="G11" s="69">
        <v>33</v>
      </c>
      <c r="H11" s="50">
        <f t="shared" si="0"/>
        <v>29</v>
      </c>
      <c r="I11" s="20">
        <f t="shared" si="2"/>
        <v>4</v>
      </c>
      <c r="K11" s="1"/>
      <c r="L11" s="1"/>
      <c r="M11" s="1"/>
      <c r="N11" s="1"/>
      <c r="O11" s="1"/>
      <c r="P11" s="1">
        <v>29</v>
      </c>
      <c r="Q11" s="1"/>
      <c r="R11" s="21">
        <f t="shared" si="1"/>
        <v>29</v>
      </c>
    </row>
    <row r="12" spans="1:18" s="10" customFormat="1" ht="12.75" customHeight="1" x14ac:dyDescent="0.25">
      <c r="A12" s="29">
        <v>8</v>
      </c>
      <c r="B12" s="68"/>
      <c r="C12" s="2"/>
      <c r="D12" s="30">
        <f>Optimum!D12</f>
        <v>25</v>
      </c>
      <c r="F12" s="29" t="s">
        <v>10</v>
      </c>
      <c r="G12" s="69">
        <v>33</v>
      </c>
      <c r="H12" s="50">
        <f t="shared" si="0"/>
        <v>22</v>
      </c>
      <c r="I12" s="20">
        <f t="shared" si="2"/>
        <v>11</v>
      </c>
      <c r="K12" s="1"/>
      <c r="L12" s="1"/>
      <c r="M12" s="1"/>
      <c r="N12" s="1"/>
      <c r="O12" s="1"/>
      <c r="P12" s="1"/>
      <c r="Q12" s="1">
        <v>22</v>
      </c>
      <c r="R12" s="21">
        <f t="shared" si="1"/>
        <v>22</v>
      </c>
    </row>
    <row r="13" spans="1:18" s="10" customFormat="1" ht="12.75" customHeight="1" x14ac:dyDescent="0.25">
      <c r="A13" s="29">
        <v>9</v>
      </c>
      <c r="B13" s="68"/>
      <c r="C13" s="2"/>
      <c r="D13" s="30">
        <f>Optimum!D13</f>
        <v>33</v>
      </c>
      <c r="F13" s="29"/>
      <c r="G13" s="69"/>
      <c r="H13" s="50"/>
      <c r="I13" s="20"/>
      <c r="K13" s="1"/>
      <c r="L13" s="1"/>
      <c r="M13" s="1"/>
      <c r="N13" s="1"/>
      <c r="O13" s="1"/>
      <c r="P13" s="1"/>
      <c r="Q13" s="1"/>
      <c r="R13" s="21"/>
    </row>
    <row r="14" spans="1:18" s="10" customFormat="1" ht="12.75" customHeight="1" x14ac:dyDescent="0.25">
      <c r="A14" s="29" t="s">
        <v>57</v>
      </c>
      <c r="B14" s="68"/>
      <c r="C14" s="2"/>
      <c r="D14" s="30">
        <f>Optimum!D14</f>
        <v>25</v>
      </c>
      <c r="F14" s="24" t="s">
        <v>59</v>
      </c>
      <c r="G14" s="49">
        <v>25</v>
      </c>
      <c r="H14" s="50">
        <f t="shared" si="0"/>
        <v>16</v>
      </c>
      <c r="I14" s="20">
        <f t="shared" si="2"/>
        <v>9</v>
      </c>
      <c r="K14" s="20">
        <v>8</v>
      </c>
      <c r="L14" s="20">
        <v>2</v>
      </c>
      <c r="M14" s="20">
        <v>6</v>
      </c>
      <c r="N14" s="19"/>
      <c r="O14" s="20"/>
      <c r="P14" s="20"/>
      <c r="Q14" s="20"/>
      <c r="R14" s="21">
        <f t="shared" si="1"/>
        <v>16</v>
      </c>
    </row>
    <row r="15" spans="1:18" s="10" customFormat="1" ht="12.75" customHeight="1" x14ac:dyDescent="0.25">
      <c r="A15" s="29" t="s">
        <v>58</v>
      </c>
      <c r="B15" s="68"/>
      <c r="C15" s="2"/>
      <c r="D15" s="30">
        <f>Optimum!D15</f>
        <v>25</v>
      </c>
      <c r="F15" s="24" t="s">
        <v>60</v>
      </c>
      <c r="G15" s="49">
        <v>25</v>
      </c>
      <c r="H15" s="50">
        <f t="shared" si="0"/>
        <v>17</v>
      </c>
      <c r="I15" s="20">
        <f t="shared" si="2"/>
        <v>8</v>
      </c>
      <c r="K15" s="20"/>
      <c r="L15" s="20"/>
      <c r="M15" s="20"/>
      <c r="N15" s="20">
        <v>7</v>
      </c>
      <c r="O15" s="20">
        <v>5</v>
      </c>
      <c r="P15" s="20">
        <v>3</v>
      </c>
      <c r="Q15" s="20">
        <v>2</v>
      </c>
      <c r="R15" s="21">
        <f t="shared" si="1"/>
        <v>17</v>
      </c>
    </row>
    <row r="16" spans="1:18" s="10" customFormat="1" ht="25.5" customHeight="1" x14ac:dyDescent="0.25">
      <c r="A16" s="83" t="s">
        <v>35</v>
      </c>
      <c r="B16" s="84"/>
      <c r="C16" s="85"/>
      <c r="D16" s="22">
        <f>SUM(D5:D15)</f>
        <v>296</v>
      </c>
      <c r="F16" s="24" t="s">
        <v>4</v>
      </c>
      <c r="G16" s="17">
        <f>SUM(G5:G15)</f>
        <v>292</v>
      </c>
      <c r="H16" s="18">
        <f>SUM(H5:H15)</f>
        <v>241</v>
      </c>
      <c r="I16" s="24">
        <f>SUM(I5:I15)</f>
        <v>51</v>
      </c>
      <c r="K16" s="21">
        <f t="shared" ref="K16:R16" si="3">SUM(K5:K15)</f>
        <v>25</v>
      </c>
      <c r="L16" s="21">
        <f t="shared" si="3"/>
        <v>39</v>
      </c>
      <c r="M16" s="21">
        <f t="shared" si="3"/>
        <v>48</v>
      </c>
      <c r="N16" s="21">
        <f t="shared" si="3"/>
        <v>39</v>
      </c>
      <c r="O16" s="21">
        <f t="shared" si="3"/>
        <v>34</v>
      </c>
      <c r="P16" s="21">
        <f t="shared" si="3"/>
        <v>32</v>
      </c>
      <c r="Q16" s="21">
        <f t="shared" si="3"/>
        <v>24</v>
      </c>
      <c r="R16" s="18">
        <f t="shared" si="3"/>
        <v>241</v>
      </c>
    </row>
    <row r="17" spans="1:18" s="13" customFormat="1" x14ac:dyDescent="0.3">
      <c r="B17" s="14"/>
      <c r="D17" s="15"/>
      <c r="E17" s="10"/>
      <c r="F17" s="23"/>
      <c r="G17" s="23"/>
      <c r="H17" s="23"/>
      <c r="I17" s="23"/>
    </row>
    <row r="18" spans="1:18" ht="25.5" customHeight="1" x14ac:dyDescent="0.25">
      <c r="A18" s="76" t="s">
        <v>47</v>
      </c>
      <c r="B18" s="77"/>
      <c r="C18" s="78"/>
      <c r="D18" s="26">
        <f>H16/D16</f>
        <v>0.81418918918918914</v>
      </c>
      <c r="J18" s="35" t="s">
        <v>56</v>
      </c>
      <c r="K18" s="35">
        <f>Rolls!B4</f>
        <v>25</v>
      </c>
      <c r="L18" s="35">
        <f>Rolls!B5</f>
        <v>39</v>
      </c>
      <c r="M18" s="35">
        <f>Rolls!B6</f>
        <v>48</v>
      </c>
      <c r="N18" s="35">
        <f>Rolls!B7</f>
        <v>39</v>
      </c>
      <c r="O18" s="35">
        <f>Rolls!B8</f>
        <v>34</v>
      </c>
      <c r="P18" s="35">
        <f>Rolls!B9</f>
        <v>32</v>
      </c>
      <c r="Q18" s="35">
        <f>Rolls!B10</f>
        <v>24</v>
      </c>
      <c r="R18" s="24">
        <f>SUM(K18:Q18)</f>
        <v>241</v>
      </c>
    </row>
    <row r="19" spans="1:18" x14ac:dyDescent="0.3">
      <c r="A19" s="4"/>
      <c r="B19" s="4"/>
      <c r="C19" s="4"/>
      <c r="D19" s="4"/>
      <c r="E19" s="7"/>
      <c r="F19" s="6"/>
      <c r="G19" s="6"/>
      <c r="H19" s="6"/>
    </row>
    <row r="20" spans="1:18" ht="25.5" customHeight="1" x14ac:dyDescent="0.3">
      <c r="A20" s="76" t="s">
        <v>43</v>
      </c>
      <c r="B20" s="77"/>
      <c r="C20" s="78"/>
      <c r="D20" s="38">
        <v>10</v>
      </c>
      <c r="F20" s="6"/>
    </row>
    <row r="21" spans="1:18" x14ac:dyDescent="0.3">
      <c r="F21" s="6"/>
    </row>
    <row r="22" spans="1:18" ht="25.5" customHeight="1" x14ac:dyDescent="0.3">
      <c r="A22" s="76" t="s">
        <v>16</v>
      </c>
      <c r="B22" s="77"/>
      <c r="C22" s="78"/>
      <c r="D22" s="11">
        <f>R16/7</f>
        <v>34.428571428571431</v>
      </c>
      <c r="F22" s="6"/>
    </row>
    <row r="23" spans="1:18" x14ac:dyDescent="0.3">
      <c r="F23" s="6"/>
    </row>
    <row r="24" spans="1:18" x14ac:dyDescent="0.3">
      <c r="F24" s="6"/>
    </row>
    <row r="25" spans="1:18" x14ac:dyDescent="0.3">
      <c r="F25" s="6"/>
    </row>
    <row r="26" spans="1:18" x14ac:dyDescent="0.3">
      <c r="F26" s="6"/>
    </row>
  </sheetData>
  <mergeCells count="7">
    <mergeCell ref="K3:R3"/>
    <mergeCell ref="A16:C16"/>
    <mergeCell ref="A18:C18"/>
    <mergeCell ref="A20:C20"/>
    <mergeCell ref="A22:C22"/>
    <mergeCell ref="A3:D3"/>
    <mergeCell ref="F3:I3"/>
  </mergeCells>
  <printOptions horizontalCentered="1"/>
  <pageMargins left="0.59055118110236215" right="0.59055118110236215" top="0.59055118110236215" bottom="0.39370078740157483" header="0.19685039370078741" footer="0.19685039370078741"/>
  <pageSetup paperSize="9" orientation="landscape" horizontalDpi="300" verticalDpi="30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/>
  </sheetViews>
  <sheetFormatPr defaultColWidth="9.1796875" defaultRowHeight="13" x14ac:dyDescent="0.25"/>
  <cols>
    <col min="1" max="3" width="8.7265625" style="3" customWidth="1"/>
    <col min="4" max="4" width="8.7265625" style="5" customWidth="1"/>
    <col min="5" max="5" width="6.7265625" style="3" customWidth="1"/>
    <col min="6" max="9" width="8.7265625" style="3" customWidth="1"/>
    <col min="10" max="10" width="6.7265625" style="3" customWidth="1"/>
    <col min="11" max="17" width="4.7265625" style="3" customWidth="1"/>
    <col min="18" max="18" width="8.7265625" style="3" customWidth="1"/>
    <col min="19" max="16384" width="9.1796875" style="3"/>
  </cols>
  <sheetData>
    <row r="1" spans="1:18" s="8" customFormat="1" ht="25.5" customHeight="1" x14ac:dyDescent="0.25">
      <c r="A1" s="60"/>
      <c r="B1" s="61" t="str">
        <f>Summary!B1</f>
        <v>Craighill Primary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 t="s">
        <v>21</v>
      </c>
      <c r="R1" s="63"/>
    </row>
    <row r="2" spans="1:18" ht="12.75" customHeight="1" x14ac:dyDescent="0.25"/>
    <row r="3" spans="1:18" s="16" customFormat="1" ht="25.5" customHeight="1" x14ac:dyDescent="0.25">
      <c r="A3" s="79" t="s">
        <v>36</v>
      </c>
      <c r="B3" s="79"/>
      <c r="C3" s="79"/>
      <c r="D3" s="79"/>
      <c r="F3" s="79" t="s">
        <v>41</v>
      </c>
      <c r="G3" s="79"/>
      <c r="H3" s="79"/>
      <c r="I3" s="79"/>
      <c r="K3" s="80" t="s">
        <v>42</v>
      </c>
      <c r="L3" s="81"/>
      <c r="M3" s="81"/>
      <c r="N3" s="81"/>
      <c r="O3" s="81"/>
      <c r="P3" s="81"/>
      <c r="Q3" s="81"/>
      <c r="R3" s="82"/>
    </row>
    <row r="4" spans="1:18" s="7" customFormat="1" ht="25.5" customHeight="1" x14ac:dyDescent="0.25">
      <c r="A4" s="43" t="s">
        <v>13</v>
      </c>
      <c r="B4" s="44" t="s">
        <v>11</v>
      </c>
      <c r="C4" s="43" t="s">
        <v>3</v>
      </c>
      <c r="D4" s="45" t="s">
        <v>17</v>
      </c>
      <c r="F4" s="43" t="s">
        <v>0</v>
      </c>
      <c r="G4" s="46" t="s">
        <v>1</v>
      </c>
      <c r="H4" s="47" t="s">
        <v>18</v>
      </c>
      <c r="I4" s="43" t="s">
        <v>2</v>
      </c>
      <c r="K4" s="43" t="s">
        <v>7</v>
      </c>
      <c r="L4" s="43" t="s">
        <v>6</v>
      </c>
      <c r="M4" s="43" t="s">
        <v>8</v>
      </c>
      <c r="N4" s="43" t="s">
        <v>5</v>
      </c>
      <c r="O4" s="43" t="s">
        <v>12</v>
      </c>
      <c r="P4" s="43" t="s">
        <v>9</v>
      </c>
      <c r="Q4" s="43" t="s">
        <v>10</v>
      </c>
      <c r="R4" s="43" t="s">
        <v>4</v>
      </c>
    </row>
    <row r="5" spans="1:18" s="10" customFormat="1" ht="12.75" customHeight="1" x14ac:dyDescent="0.25">
      <c r="A5" s="29">
        <v>1</v>
      </c>
      <c r="B5" s="68"/>
      <c r="C5" s="2"/>
      <c r="D5" s="30">
        <f>Optimum!D5</f>
        <v>25</v>
      </c>
      <c r="F5" s="29" t="s">
        <v>7</v>
      </c>
      <c r="G5" s="69">
        <v>25</v>
      </c>
      <c r="H5" s="50">
        <f t="shared" ref="H5:H15" si="0">R5</f>
        <v>24</v>
      </c>
      <c r="I5" s="20">
        <f>G5-H5</f>
        <v>1</v>
      </c>
      <c r="K5" s="1">
        <v>24</v>
      </c>
      <c r="L5" s="1"/>
      <c r="M5" s="1"/>
      <c r="N5" s="1"/>
      <c r="O5" s="1"/>
      <c r="P5" s="1"/>
      <c r="Q5" s="1"/>
      <c r="R5" s="21">
        <f t="shared" ref="R5:R15" si="1">SUM(K5:Q5)</f>
        <v>24</v>
      </c>
    </row>
    <row r="6" spans="1:18" s="10" customFormat="1" ht="12.75" customHeight="1" x14ac:dyDescent="0.25">
      <c r="A6" s="29">
        <v>2</v>
      </c>
      <c r="B6" s="68"/>
      <c r="C6" s="2"/>
      <c r="D6" s="30">
        <f>Optimum!D6</f>
        <v>25</v>
      </c>
      <c r="F6" s="29" t="s">
        <v>6</v>
      </c>
      <c r="G6" s="69">
        <v>30</v>
      </c>
      <c r="H6" s="50">
        <f t="shared" si="0"/>
        <v>17</v>
      </c>
      <c r="I6" s="20">
        <f t="shared" ref="I6:I15" si="2">G6-H6</f>
        <v>13</v>
      </c>
      <c r="K6" s="1"/>
      <c r="L6" s="1">
        <v>17</v>
      </c>
      <c r="M6" s="1"/>
      <c r="N6" s="1"/>
      <c r="O6" s="1"/>
      <c r="P6" s="1"/>
      <c r="Q6" s="1"/>
      <c r="R6" s="21">
        <f t="shared" si="1"/>
        <v>17</v>
      </c>
    </row>
    <row r="7" spans="1:18" s="10" customFormat="1" ht="12.75" customHeight="1" x14ac:dyDescent="0.25">
      <c r="A7" s="29">
        <v>3</v>
      </c>
      <c r="B7" s="68"/>
      <c r="C7" s="2"/>
      <c r="D7" s="30">
        <f>Optimum!D7</f>
        <v>25</v>
      </c>
      <c r="F7" s="29" t="s">
        <v>8</v>
      </c>
      <c r="G7" s="69">
        <v>30</v>
      </c>
      <c r="H7" s="50">
        <f t="shared" si="0"/>
        <v>27</v>
      </c>
      <c r="I7" s="20">
        <f t="shared" si="2"/>
        <v>3</v>
      </c>
      <c r="K7" s="1"/>
      <c r="L7" s="1"/>
      <c r="M7" s="1">
        <v>27</v>
      </c>
      <c r="N7" s="1"/>
      <c r="O7" s="1"/>
      <c r="P7" s="1"/>
      <c r="Q7" s="1"/>
      <c r="R7" s="21">
        <f t="shared" si="1"/>
        <v>27</v>
      </c>
    </row>
    <row r="8" spans="1:18" s="10" customFormat="1" ht="12.75" customHeight="1" x14ac:dyDescent="0.25">
      <c r="A8" s="29">
        <v>4</v>
      </c>
      <c r="B8" s="68"/>
      <c r="C8" s="2"/>
      <c r="D8" s="30">
        <f>Optimum!D8</f>
        <v>30</v>
      </c>
      <c r="F8" s="29" t="s">
        <v>37</v>
      </c>
      <c r="G8" s="69">
        <v>25</v>
      </c>
      <c r="H8" s="50">
        <f t="shared" si="0"/>
        <v>24</v>
      </c>
      <c r="I8" s="20">
        <f t="shared" si="2"/>
        <v>1</v>
      </c>
      <c r="K8" s="1"/>
      <c r="L8" s="1"/>
      <c r="M8" s="1">
        <v>10</v>
      </c>
      <c r="N8" s="1">
        <v>14</v>
      </c>
      <c r="O8" s="1"/>
      <c r="P8" s="1"/>
      <c r="Q8" s="1"/>
      <c r="R8" s="21">
        <f t="shared" si="1"/>
        <v>24</v>
      </c>
    </row>
    <row r="9" spans="1:18" s="10" customFormat="1" ht="12.75" customHeight="1" x14ac:dyDescent="0.25">
      <c r="A9" s="29">
        <v>5</v>
      </c>
      <c r="B9" s="68"/>
      <c r="C9" s="2"/>
      <c r="D9" s="30">
        <f>Optimum!D9</f>
        <v>33</v>
      </c>
      <c r="F9" s="29" t="s">
        <v>5</v>
      </c>
      <c r="G9" s="69">
        <v>33</v>
      </c>
      <c r="H9" s="50">
        <f t="shared" si="0"/>
        <v>28</v>
      </c>
      <c r="I9" s="20">
        <f t="shared" si="2"/>
        <v>5</v>
      </c>
      <c r="K9" s="1"/>
      <c r="L9" s="1"/>
      <c r="M9" s="1"/>
      <c r="N9" s="1">
        <v>28</v>
      </c>
      <c r="O9" s="1"/>
      <c r="P9" s="1"/>
      <c r="Q9" s="1"/>
      <c r="R9" s="21">
        <f t="shared" si="1"/>
        <v>28</v>
      </c>
    </row>
    <row r="10" spans="1:18" s="10" customFormat="1" ht="12.75" customHeight="1" x14ac:dyDescent="0.25">
      <c r="A10" s="29">
        <v>6</v>
      </c>
      <c r="B10" s="68"/>
      <c r="C10" s="2"/>
      <c r="D10" s="30">
        <f>Optimum!D10</f>
        <v>25</v>
      </c>
      <c r="F10" s="29" t="s">
        <v>12</v>
      </c>
      <c r="G10" s="69">
        <v>33</v>
      </c>
      <c r="H10" s="50">
        <f t="shared" si="0"/>
        <v>32</v>
      </c>
      <c r="I10" s="20">
        <f t="shared" si="2"/>
        <v>1</v>
      </c>
      <c r="K10" s="1"/>
      <c r="L10" s="1"/>
      <c r="M10" s="1"/>
      <c r="N10" s="1"/>
      <c r="O10" s="1">
        <v>32</v>
      </c>
      <c r="P10" s="1"/>
      <c r="Q10" s="1"/>
      <c r="R10" s="21">
        <f t="shared" si="1"/>
        <v>32</v>
      </c>
    </row>
    <row r="11" spans="1:18" s="10" customFormat="1" ht="12.75" customHeight="1" x14ac:dyDescent="0.25">
      <c r="A11" s="29">
        <v>7</v>
      </c>
      <c r="B11" s="68"/>
      <c r="C11" s="2"/>
      <c r="D11" s="30">
        <f>Optimum!D11</f>
        <v>25</v>
      </c>
      <c r="F11" s="29" t="s">
        <v>9</v>
      </c>
      <c r="G11" s="69">
        <v>33</v>
      </c>
      <c r="H11" s="50">
        <f t="shared" si="0"/>
        <v>29</v>
      </c>
      <c r="I11" s="20">
        <f t="shared" si="2"/>
        <v>4</v>
      </c>
      <c r="K11" s="1"/>
      <c r="L11" s="1"/>
      <c r="M11" s="1"/>
      <c r="N11" s="1"/>
      <c r="O11" s="1"/>
      <c r="P11" s="1">
        <v>29</v>
      </c>
      <c r="Q11" s="1"/>
      <c r="R11" s="21">
        <f t="shared" si="1"/>
        <v>29</v>
      </c>
    </row>
    <row r="12" spans="1:18" s="10" customFormat="1" ht="12.75" customHeight="1" x14ac:dyDescent="0.25">
      <c r="A12" s="29">
        <v>8</v>
      </c>
      <c r="B12" s="68"/>
      <c r="C12" s="2"/>
      <c r="D12" s="30">
        <f>Optimum!D12</f>
        <v>25</v>
      </c>
      <c r="F12" s="29" t="s">
        <v>10</v>
      </c>
      <c r="G12" s="69">
        <v>33</v>
      </c>
      <c r="H12" s="50">
        <f t="shared" si="0"/>
        <v>29</v>
      </c>
      <c r="I12" s="20">
        <f t="shared" si="2"/>
        <v>4</v>
      </c>
      <c r="K12" s="1"/>
      <c r="L12" s="1"/>
      <c r="M12" s="1"/>
      <c r="N12" s="1"/>
      <c r="O12" s="1"/>
      <c r="P12" s="1"/>
      <c r="Q12" s="1">
        <v>29</v>
      </c>
      <c r="R12" s="21">
        <f t="shared" si="1"/>
        <v>29</v>
      </c>
    </row>
    <row r="13" spans="1:18" s="10" customFormat="1" ht="12.75" customHeight="1" x14ac:dyDescent="0.25">
      <c r="A13" s="29">
        <v>9</v>
      </c>
      <c r="B13" s="68"/>
      <c r="C13" s="2"/>
      <c r="D13" s="30">
        <f>Optimum!D13</f>
        <v>33</v>
      </c>
      <c r="F13" s="29"/>
      <c r="G13" s="69"/>
      <c r="H13" s="50"/>
      <c r="I13" s="20"/>
      <c r="K13" s="1"/>
      <c r="L13" s="1"/>
      <c r="M13" s="1"/>
      <c r="N13" s="1"/>
      <c r="O13" s="1"/>
      <c r="P13" s="1"/>
      <c r="Q13" s="1"/>
      <c r="R13" s="21"/>
    </row>
    <row r="14" spans="1:18" s="10" customFormat="1" ht="12.75" customHeight="1" x14ac:dyDescent="0.25">
      <c r="A14" s="29" t="s">
        <v>57</v>
      </c>
      <c r="B14" s="68"/>
      <c r="C14" s="2"/>
      <c r="D14" s="30">
        <f>Optimum!D14</f>
        <v>25</v>
      </c>
      <c r="F14" s="24" t="s">
        <v>59</v>
      </c>
      <c r="G14" s="49">
        <v>25</v>
      </c>
      <c r="H14" s="50">
        <f t="shared" si="0"/>
        <v>15</v>
      </c>
      <c r="I14" s="20">
        <f t="shared" si="2"/>
        <v>10</v>
      </c>
      <c r="K14" s="20">
        <v>5</v>
      </c>
      <c r="L14" s="20">
        <v>8</v>
      </c>
      <c r="M14" s="20">
        <v>2</v>
      </c>
      <c r="N14" s="19"/>
      <c r="O14" s="20"/>
      <c r="P14" s="20"/>
      <c r="Q14" s="20"/>
      <c r="R14" s="21">
        <f t="shared" si="1"/>
        <v>15</v>
      </c>
    </row>
    <row r="15" spans="1:18" s="10" customFormat="1" ht="12.75" customHeight="1" x14ac:dyDescent="0.25">
      <c r="A15" s="29" t="s">
        <v>58</v>
      </c>
      <c r="B15" s="68"/>
      <c r="C15" s="2"/>
      <c r="D15" s="30">
        <f>Optimum!D15</f>
        <v>25</v>
      </c>
      <c r="F15" s="24" t="s">
        <v>60</v>
      </c>
      <c r="G15" s="49">
        <v>25</v>
      </c>
      <c r="H15" s="50">
        <f t="shared" si="0"/>
        <v>21</v>
      </c>
      <c r="I15" s="20">
        <f t="shared" si="2"/>
        <v>4</v>
      </c>
      <c r="K15" s="20"/>
      <c r="L15" s="20"/>
      <c r="M15" s="20"/>
      <c r="N15" s="20">
        <v>6</v>
      </c>
      <c r="O15" s="20">
        <v>7</v>
      </c>
      <c r="P15" s="20">
        <v>5</v>
      </c>
      <c r="Q15" s="20">
        <v>3</v>
      </c>
      <c r="R15" s="21">
        <f t="shared" si="1"/>
        <v>21</v>
      </c>
    </row>
    <row r="16" spans="1:18" s="10" customFormat="1" ht="25.5" customHeight="1" x14ac:dyDescent="0.25">
      <c r="A16" s="83" t="s">
        <v>35</v>
      </c>
      <c r="B16" s="84"/>
      <c r="C16" s="85"/>
      <c r="D16" s="22">
        <f>SUM(D5:D15)</f>
        <v>296</v>
      </c>
      <c r="F16" s="24" t="s">
        <v>4</v>
      </c>
      <c r="G16" s="17">
        <f>SUM(G5:G15)</f>
        <v>292</v>
      </c>
      <c r="H16" s="18">
        <f>SUM(H5:H15)</f>
        <v>246</v>
      </c>
      <c r="I16" s="24">
        <f>SUM(I5:I15)</f>
        <v>46</v>
      </c>
      <c r="K16" s="21">
        <f t="shared" ref="K16:R16" si="3">SUM(K5:K15)</f>
        <v>29</v>
      </c>
      <c r="L16" s="21">
        <f t="shared" si="3"/>
        <v>25</v>
      </c>
      <c r="M16" s="21">
        <f t="shared" si="3"/>
        <v>39</v>
      </c>
      <c r="N16" s="21">
        <f t="shared" si="3"/>
        <v>48</v>
      </c>
      <c r="O16" s="21">
        <f t="shared" si="3"/>
        <v>39</v>
      </c>
      <c r="P16" s="21">
        <f t="shared" si="3"/>
        <v>34</v>
      </c>
      <c r="Q16" s="21">
        <f t="shared" si="3"/>
        <v>32</v>
      </c>
      <c r="R16" s="18">
        <f t="shared" si="3"/>
        <v>246</v>
      </c>
    </row>
    <row r="17" spans="1:18" s="13" customFormat="1" x14ac:dyDescent="0.3">
      <c r="B17" s="14"/>
      <c r="D17" s="15"/>
      <c r="E17" s="10"/>
      <c r="F17" s="23"/>
      <c r="G17" s="23"/>
      <c r="H17" s="23"/>
      <c r="I17" s="23"/>
    </row>
    <row r="18" spans="1:18" ht="25.5" customHeight="1" x14ac:dyDescent="0.25">
      <c r="A18" s="76" t="s">
        <v>47</v>
      </c>
      <c r="B18" s="77"/>
      <c r="C18" s="78"/>
      <c r="D18" s="26">
        <f>H16/D16</f>
        <v>0.83108108108108103</v>
      </c>
      <c r="J18" s="35" t="s">
        <v>56</v>
      </c>
      <c r="K18" s="35">
        <f>Rolls!C4</f>
        <v>29</v>
      </c>
      <c r="L18" s="35">
        <f>Rolls!C5</f>
        <v>25</v>
      </c>
      <c r="M18" s="35">
        <f>Rolls!C6</f>
        <v>39</v>
      </c>
      <c r="N18" s="35">
        <f>Rolls!C7</f>
        <v>48</v>
      </c>
      <c r="O18" s="35">
        <f>Rolls!C8</f>
        <v>39</v>
      </c>
      <c r="P18" s="35">
        <f>Rolls!C9</f>
        <v>34</v>
      </c>
      <c r="Q18" s="35">
        <f>Rolls!C10</f>
        <v>32</v>
      </c>
      <c r="R18" s="24">
        <f>SUM(K18:Q18)</f>
        <v>246</v>
      </c>
    </row>
    <row r="19" spans="1:18" x14ac:dyDescent="0.3">
      <c r="A19" s="4"/>
      <c r="B19" s="4"/>
      <c r="C19" s="4"/>
      <c r="D19" s="4"/>
      <c r="E19" s="7"/>
      <c r="G19" s="6"/>
      <c r="I19" s="6"/>
    </row>
    <row r="20" spans="1:18" ht="25.5" customHeight="1" x14ac:dyDescent="0.25">
      <c r="A20" s="76" t="s">
        <v>43</v>
      </c>
      <c r="B20" s="77"/>
      <c r="C20" s="78"/>
      <c r="D20" s="38">
        <v>10</v>
      </c>
    </row>
    <row r="22" spans="1:18" ht="25.5" customHeight="1" x14ac:dyDescent="0.25">
      <c r="A22" s="76" t="s">
        <v>16</v>
      </c>
      <c r="B22" s="77"/>
      <c r="C22" s="78"/>
      <c r="D22" s="11">
        <f>R16/7</f>
        <v>35.142857142857146</v>
      </c>
    </row>
  </sheetData>
  <mergeCells count="7">
    <mergeCell ref="A20:C20"/>
    <mergeCell ref="A22:C22"/>
    <mergeCell ref="K3:R3"/>
    <mergeCell ref="A3:D3"/>
    <mergeCell ref="F3:I3"/>
    <mergeCell ref="A16:C16"/>
    <mergeCell ref="A18:C18"/>
  </mergeCells>
  <printOptions horizontalCentered="1"/>
  <pageMargins left="0.59055118110236215" right="0.59055118110236215" top="0.59055118110236215" bottom="0.39370078740157483" header="0.19685039370078741" footer="0.19685039370078741"/>
  <pageSetup paperSize="9" orientation="landscape" horizontalDpi="300" verticalDpi="300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/>
  </sheetViews>
  <sheetFormatPr defaultColWidth="9.1796875" defaultRowHeight="13" x14ac:dyDescent="0.25"/>
  <cols>
    <col min="1" max="3" width="8.7265625" style="3" customWidth="1"/>
    <col min="4" max="4" width="8.7265625" style="5" customWidth="1"/>
    <col min="5" max="5" width="6.7265625" style="3" customWidth="1"/>
    <col min="6" max="9" width="8.7265625" style="3" customWidth="1"/>
    <col min="10" max="10" width="6.7265625" style="3" customWidth="1"/>
    <col min="11" max="17" width="4.7265625" style="3" customWidth="1"/>
    <col min="18" max="18" width="8.7265625" style="3" customWidth="1"/>
    <col min="19" max="16384" width="9.1796875" style="3"/>
  </cols>
  <sheetData>
    <row r="1" spans="1:18" s="8" customFormat="1" ht="25.5" customHeight="1" x14ac:dyDescent="0.25">
      <c r="A1" s="60"/>
      <c r="B1" s="61" t="str">
        <f>Summary!B1</f>
        <v>Craighill Primary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 t="s">
        <v>22</v>
      </c>
      <c r="R1" s="63"/>
    </row>
    <row r="2" spans="1:18" ht="12.75" customHeight="1" x14ac:dyDescent="0.25"/>
    <row r="3" spans="1:18" s="16" customFormat="1" ht="25.5" customHeight="1" x14ac:dyDescent="0.25">
      <c r="A3" s="79" t="s">
        <v>36</v>
      </c>
      <c r="B3" s="79"/>
      <c r="C3" s="79"/>
      <c r="D3" s="79"/>
      <c r="F3" s="79" t="s">
        <v>41</v>
      </c>
      <c r="G3" s="79"/>
      <c r="H3" s="79"/>
      <c r="I3" s="79"/>
      <c r="K3" s="80" t="s">
        <v>42</v>
      </c>
      <c r="L3" s="81"/>
      <c r="M3" s="81"/>
      <c r="N3" s="81"/>
      <c r="O3" s="81"/>
      <c r="P3" s="81"/>
      <c r="Q3" s="81"/>
      <c r="R3" s="82"/>
    </row>
    <row r="4" spans="1:18" s="7" customFormat="1" ht="25.5" customHeight="1" x14ac:dyDescent="0.25">
      <c r="A4" s="43" t="s">
        <v>13</v>
      </c>
      <c r="B4" s="44" t="s">
        <v>11</v>
      </c>
      <c r="C4" s="43" t="s">
        <v>3</v>
      </c>
      <c r="D4" s="45" t="s">
        <v>17</v>
      </c>
      <c r="F4" s="43" t="s">
        <v>0</v>
      </c>
      <c r="G4" s="46" t="s">
        <v>1</v>
      </c>
      <c r="H4" s="47" t="s">
        <v>18</v>
      </c>
      <c r="I4" s="43" t="s">
        <v>2</v>
      </c>
      <c r="K4" s="43" t="s">
        <v>7</v>
      </c>
      <c r="L4" s="43" t="s">
        <v>6</v>
      </c>
      <c r="M4" s="43" t="s">
        <v>8</v>
      </c>
      <c r="N4" s="43" t="s">
        <v>5</v>
      </c>
      <c r="O4" s="43" t="s">
        <v>12</v>
      </c>
      <c r="P4" s="43" t="s">
        <v>9</v>
      </c>
      <c r="Q4" s="43" t="s">
        <v>10</v>
      </c>
      <c r="R4" s="43" t="s">
        <v>4</v>
      </c>
    </row>
    <row r="5" spans="1:18" s="10" customFormat="1" ht="12.75" customHeight="1" x14ac:dyDescent="0.25">
      <c r="A5" s="29">
        <v>1</v>
      </c>
      <c r="B5" s="68"/>
      <c r="C5" s="2"/>
      <c r="D5" s="30">
        <f>Optimum!D5</f>
        <v>25</v>
      </c>
      <c r="F5" s="29" t="s">
        <v>7</v>
      </c>
      <c r="G5" s="69">
        <v>25</v>
      </c>
      <c r="H5" s="50">
        <f t="shared" ref="H5:H15" si="0">R5</f>
        <v>24</v>
      </c>
      <c r="I5" s="20">
        <f>G5-H5</f>
        <v>1</v>
      </c>
      <c r="K5" s="1">
        <v>24</v>
      </c>
      <c r="L5" s="1"/>
      <c r="M5" s="1"/>
      <c r="N5" s="1"/>
      <c r="O5" s="1"/>
      <c r="P5" s="1"/>
      <c r="Q5" s="1"/>
      <c r="R5" s="21">
        <f t="shared" ref="R5:R15" si="1">SUM(K5:Q5)</f>
        <v>24</v>
      </c>
    </row>
    <row r="6" spans="1:18" s="10" customFormat="1" ht="12.75" customHeight="1" x14ac:dyDescent="0.25">
      <c r="A6" s="29">
        <v>2</v>
      </c>
      <c r="B6" s="68"/>
      <c r="C6" s="2"/>
      <c r="D6" s="30">
        <f>Optimum!D6</f>
        <v>25</v>
      </c>
      <c r="F6" s="29" t="s">
        <v>19</v>
      </c>
      <c r="G6" s="69">
        <v>25</v>
      </c>
      <c r="H6" s="50">
        <f t="shared" si="0"/>
        <v>24</v>
      </c>
      <c r="I6" s="20">
        <f t="shared" ref="I6:I15" si="2">G6-H6</f>
        <v>1</v>
      </c>
      <c r="K6" s="1">
        <v>11</v>
      </c>
      <c r="L6" s="1">
        <v>13</v>
      </c>
      <c r="M6" s="1"/>
      <c r="N6" s="1"/>
      <c r="O6" s="1"/>
      <c r="P6" s="1"/>
      <c r="Q6" s="1"/>
      <c r="R6" s="21">
        <f t="shared" si="1"/>
        <v>24</v>
      </c>
    </row>
    <row r="7" spans="1:18" s="10" customFormat="1" ht="12.75" customHeight="1" x14ac:dyDescent="0.25">
      <c r="A7" s="29">
        <v>3</v>
      </c>
      <c r="B7" s="68"/>
      <c r="C7" s="2"/>
      <c r="D7" s="30">
        <f>Optimum!D7</f>
        <v>25</v>
      </c>
      <c r="F7" s="29" t="s">
        <v>38</v>
      </c>
      <c r="G7" s="69">
        <v>25</v>
      </c>
      <c r="H7" s="50">
        <f t="shared" si="0"/>
        <v>24</v>
      </c>
      <c r="I7" s="20">
        <f t="shared" si="2"/>
        <v>1</v>
      </c>
      <c r="K7" s="1"/>
      <c r="L7" s="1">
        <v>11</v>
      </c>
      <c r="M7" s="1">
        <v>13</v>
      </c>
      <c r="N7" s="1"/>
      <c r="O7" s="1"/>
      <c r="P7" s="1"/>
      <c r="Q7" s="1"/>
      <c r="R7" s="21">
        <f t="shared" si="1"/>
        <v>24</v>
      </c>
    </row>
    <row r="8" spans="1:18" s="10" customFormat="1" ht="12.75" customHeight="1" x14ac:dyDescent="0.25">
      <c r="A8" s="29">
        <v>4</v>
      </c>
      <c r="B8" s="68"/>
      <c r="C8" s="2"/>
      <c r="D8" s="30">
        <f>Optimum!D8</f>
        <v>30</v>
      </c>
      <c r="F8" s="29" t="s">
        <v>37</v>
      </c>
      <c r="G8" s="69">
        <v>25</v>
      </c>
      <c r="H8" s="50">
        <f t="shared" si="0"/>
        <v>25</v>
      </c>
      <c r="I8" s="20">
        <f t="shared" si="2"/>
        <v>0</v>
      </c>
      <c r="K8" s="1"/>
      <c r="L8" s="1"/>
      <c r="M8" s="1">
        <v>4</v>
      </c>
      <c r="N8" s="1">
        <v>21</v>
      </c>
      <c r="O8" s="1"/>
      <c r="P8" s="1"/>
      <c r="Q8" s="1"/>
      <c r="R8" s="21">
        <f t="shared" si="1"/>
        <v>25</v>
      </c>
    </row>
    <row r="9" spans="1:18" s="10" customFormat="1" ht="12.75" customHeight="1" x14ac:dyDescent="0.25">
      <c r="A9" s="29">
        <v>5</v>
      </c>
      <c r="B9" s="68"/>
      <c r="C9" s="2"/>
      <c r="D9" s="30">
        <f>Optimum!D9</f>
        <v>33</v>
      </c>
      <c r="F9" s="29" t="s">
        <v>15</v>
      </c>
      <c r="G9" s="69">
        <v>25</v>
      </c>
      <c r="H9" s="50">
        <f t="shared" ref="H9:H12" si="3">R9</f>
        <v>25</v>
      </c>
      <c r="I9" s="20">
        <f t="shared" ref="I9:I12" si="4">G9-H9</f>
        <v>0</v>
      </c>
      <c r="K9" s="1"/>
      <c r="L9" s="1"/>
      <c r="M9" s="1"/>
      <c r="N9" s="1">
        <v>16</v>
      </c>
      <c r="O9" s="1">
        <v>9</v>
      </c>
      <c r="P9" s="1"/>
      <c r="Q9" s="1"/>
      <c r="R9" s="21">
        <f t="shared" si="1"/>
        <v>25</v>
      </c>
    </row>
    <row r="10" spans="1:18" s="10" customFormat="1" ht="12.75" customHeight="1" x14ac:dyDescent="0.25">
      <c r="A10" s="29">
        <v>6</v>
      </c>
      <c r="B10" s="68"/>
      <c r="C10" s="2"/>
      <c r="D10" s="30">
        <f>Optimum!D10</f>
        <v>25</v>
      </c>
      <c r="F10" s="29" t="s">
        <v>12</v>
      </c>
      <c r="G10" s="69">
        <v>33</v>
      </c>
      <c r="H10" s="50">
        <f t="shared" si="3"/>
        <v>33</v>
      </c>
      <c r="I10" s="20">
        <f t="shared" si="4"/>
        <v>0</v>
      </c>
      <c r="K10" s="1"/>
      <c r="L10" s="1"/>
      <c r="M10" s="1"/>
      <c r="N10" s="1"/>
      <c r="O10" s="1">
        <v>33</v>
      </c>
      <c r="P10" s="1"/>
      <c r="Q10" s="1"/>
      <c r="R10" s="21">
        <f t="shared" si="1"/>
        <v>33</v>
      </c>
    </row>
    <row r="11" spans="1:18" s="10" customFormat="1" ht="12.75" customHeight="1" x14ac:dyDescent="0.25">
      <c r="A11" s="29">
        <v>7</v>
      </c>
      <c r="B11" s="68"/>
      <c r="C11" s="2"/>
      <c r="D11" s="30">
        <f>Optimum!D11</f>
        <v>25</v>
      </c>
      <c r="F11" s="29" t="s">
        <v>9</v>
      </c>
      <c r="G11" s="69">
        <v>33</v>
      </c>
      <c r="H11" s="50">
        <f t="shared" si="3"/>
        <v>32</v>
      </c>
      <c r="I11" s="20">
        <f t="shared" si="4"/>
        <v>1</v>
      </c>
      <c r="K11" s="1"/>
      <c r="L11" s="1"/>
      <c r="M11" s="1"/>
      <c r="N11" s="1"/>
      <c r="O11" s="1"/>
      <c r="P11" s="1">
        <v>32</v>
      </c>
      <c r="Q11" s="1"/>
      <c r="R11" s="21">
        <f t="shared" si="1"/>
        <v>32</v>
      </c>
    </row>
    <row r="12" spans="1:18" s="10" customFormat="1" ht="12.75" customHeight="1" x14ac:dyDescent="0.25">
      <c r="A12" s="29">
        <v>8</v>
      </c>
      <c r="B12" s="68"/>
      <c r="C12" s="2"/>
      <c r="D12" s="30">
        <f>Optimum!D12</f>
        <v>25</v>
      </c>
      <c r="F12" s="29" t="s">
        <v>10</v>
      </c>
      <c r="G12" s="69">
        <v>33</v>
      </c>
      <c r="H12" s="50">
        <f t="shared" si="3"/>
        <v>29</v>
      </c>
      <c r="I12" s="20">
        <f t="shared" si="4"/>
        <v>4</v>
      </c>
      <c r="K12" s="1"/>
      <c r="L12" s="1"/>
      <c r="M12" s="1"/>
      <c r="N12" s="1"/>
      <c r="O12" s="1"/>
      <c r="P12" s="1"/>
      <c r="Q12" s="1">
        <v>29</v>
      </c>
      <c r="R12" s="21">
        <f t="shared" si="1"/>
        <v>29</v>
      </c>
    </row>
    <row r="13" spans="1:18" s="10" customFormat="1" ht="12.75" customHeight="1" x14ac:dyDescent="0.25">
      <c r="A13" s="29">
        <v>9</v>
      </c>
      <c r="B13" s="68"/>
      <c r="C13" s="2"/>
      <c r="D13" s="30">
        <f>Optimum!D13</f>
        <v>33</v>
      </c>
      <c r="F13" s="29"/>
      <c r="G13" s="69"/>
      <c r="H13" s="50"/>
      <c r="I13" s="20"/>
      <c r="K13" s="1"/>
      <c r="L13" s="1"/>
      <c r="M13" s="1"/>
      <c r="N13" s="1"/>
      <c r="O13" s="1"/>
      <c r="P13" s="1"/>
      <c r="Q13" s="1"/>
      <c r="R13" s="21"/>
    </row>
    <row r="14" spans="1:18" s="10" customFormat="1" ht="12.75" customHeight="1" x14ac:dyDescent="0.25">
      <c r="A14" s="29" t="s">
        <v>57</v>
      </c>
      <c r="B14" s="68"/>
      <c r="C14" s="2"/>
      <c r="D14" s="30">
        <f>Optimum!D14</f>
        <v>25</v>
      </c>
      <c r="F14" s="24" t="s">
        <v>59</v>
      </c>
      <c r="G14" s="49">
        <v>25</v>
      </c>
      <c r="H14" s="50">
        <f t="shared" si="0"/>
        <v>18</v>
      </c>
      <c r="I14" s="20">
        <f t="shared" si="2"/>
        <v>7</v>
      </c>
      <c r="K14" s="20">
        <v>5</v>
      </c>
      <c r="L14" s="20">
        <v>5</v>
      </c>
      <c r="M14" s="20">
        <v>8</v>
      </c>
      <c r="N14" s="19"/>
      <c r="O14" s="20"/>
      <c r="P14" s="20"/>
      <c r="Q14" s="20"/>
      <c r="R14" s="21">
        <f t="shared" si="1"/>
        <v>18</v>
      </c>
    </row>
    <row r="15" spans="1:18" s="10" customFormat="1" ht="12.75" customHeight="1" x14ac:dyDescent="0.25">
      <c r="A15" s="29" t="s">
        <v>58</v>
      </c>
      <c r="B15" s="68"/>
      <c r="C15" s="2"/>
      <c r="D15" s="30">
        <f>Optimum!D15</f>
        <v>25</v>
      </c>
      <c r="F15" s="24" t="s">
        <v>60</v>
      </c>
      <c r="G15" s="49">
        <v>25</v>
      </c>
      <c r="H15" s="50">
        <f t="shared" si="0"/>
        <v>20</v>
      </c>
      <c r="I15" s="20">
        <f t="shared" si="2"/>
        <v>5</v>
      </c>
      <c r="K15" s="20"/>
      <c r="L15" s="20"/>
      <c r="M15" s="20"/>
      <c r="N15" s="20">
        <v>2</v>
      </c>
      <c r="O15" s="20">
        <v>6</v>
      </c>
      <c r="P15" s="20">
        <v>7</v>
      </c>
      <c r="Q15" s="20">
        <v>5</v>
      </c>
      <c r="R15" s="21">
        <f t="shared" si="1"/>
        <v>20</v>
      </c>
    </row>
    <row r="16" spans="1:18" s="10" customFormat="1" ht="25.5" customHeight="1" x14ac:dyDescent="0.25">
      <c r="A16" s="83" t="s">
        <v>35</v>
      </c>
      <c r="B16" s="84"/>
      <c r="C16" s="85"/>
      <c r="D16" s="22">
        <f>SUM(D5:D15)</f>
        <v>296</v>
      </c>
      <c r="F16" s="24" t="s">
        <v>4</v>
      </c>
      <c r="G16" s="17">
        <f>SUM(G5:G15)</f>
        <v>274</v>
      </c>
      <c r="H16" s="18">
        <f>SUM(H5:H15)</f>
        <v>254</v>
      </c>
      <c r="I16" s="24">
        <f>SUM(I5:I15)</f>
        <v>20</v>
      </c>
      <c r="K16" s="21">
        <f t="shared" ref="K16:R16" si="5">SUM(K5:K15)</f>
        <v>40</v>
      </c>
      <c r="L16" s="21">
        <f t="shared" si="5"/>
        <v>29</v>
      </c>
      <c r="M16" s="21">
        <f t="shared" si="5"/>
        <v>25</v>
      </c>
      <c r="N16" s="21">
        <f t="shared" si="5"/>
        <v>39</v>
      </c>
      <c r="O16" s="21">
        <f t="shared" si="5"/>
        <v>48</v>
      </c>
      <c r="P16" s="21">
        <f t="shared" si="5"/>
        <v>39</v>
      </c>
      <c r="Q16" s="21">
        <f t="shared" si="5"/>
        <v>34</v>
      </c>
      <c r="R16" s="18">
        <f t="shared" si="5"/>
        <v>254</v>
      </c>
    </row>
    <row r="17" spans="1:18" s="13" customFormat="1" x14ac:dyDescent="0.3">
      <c r="B17" s="14"/>
      <c r="D17" s="15"/>
      <c r="E17" s="10"/>
      <c r="F17" s="23"/>
      <c r="G17" s="23"/>
      <c r="H17" s="23"/>
      <c r="I17" s="23"/>
    </row>
    <row r="18" spans="1:18" ht="25.5" customHeight="1" x14ac:dyDescent="0.25">
      <c r="A18" s="76" t="s">
        <v>47</v>
      </c>
      <c r="B18" s="77"/>
      <c r="C18" s="78"/>
      <c r="D18" s="26">
        <f>H16/D16</f>
        <v>0.85810810810810811</v>
      </c>
      <c r="J18" s="35" t="s">
        <v>56</v>
      </c>
      <c r="K18" s="35">
        <f>Rolls!D4</f>
        <v>40</v>
      </c>
      <c r="L18" s="35">
        <f>Rolls!D5</f>
        <v>29</v>
      </c>
      <c r="M18" s="35">
        <f>Rolls!D6</f>
        <v>25</v>
      </c>
      <c r="N18" s="35">
        <f>Rolls!D7</f>
        <v>39</v>
      </c>
      <c r="O18" s="35">
        <f>Rolls!D8</f>
        <v>48</v>
      </c>
      <c r="P18" s="35">
        <f>Rolls!D9</f>
        <v>39</v>
      </c>
      <c r="Q18" s="35">
        <f>Rolls!D10</f>
        <v>34</v>
      </c>
      <c r="R18" s="24">
        <f>SUM(K18:Q18)</f>
        <v>254</v>
      </c>
    </row>
    <row r="19" spans="1:18" x14ac:dyDescent="0.3">
      <c r="A19" s="4"/>
      <c r="B19" s="4"/>
      <c r="C19" s="4"/>
      <c r="D19" s="4"/>
      <c r="E19" s="7"/>
      <c r="F19" s="6"/>
      <c r="I19" s="6"/>
    </row>
    <row r="20" spans="1:18" ht="25.5" customHeight="1" x14ac:dyDescent="0.3">
      <c r="A20" s="76" t="s">
        <v>43</v>
      </c>
      <c r="B20" s="77"/>
      <c r="C20" s="78"/>
      <c r="D20" s="38">
        <v>10</v>
      </c>
      <c r="F20" s="6"/>
    </row>
    <row r="21" spans="1:18" x14ac:dyDescent="0.3">
      <c r="F21" s="6"/>
    </row>
    <row r="22" spans="1:18" ht="25.5" customHeight="1" x14ac:dyDescent="0.3">
      <c r="A22" s="76" t="s">
        <v>16</v>
      </c>
      <c r="B22" s="77"/>
      <c r="C22" s="78"/>
      <c r="D22" s="11">
        <f>R16/7</f>
        <v>36.285714285714285</v>
      </c>
      <c r="F22" s="6"/>
    </row>
  </sheetData>
  <mergeCells count="7">
    <mergeCell ref="A20:C20"/>
    <mergeCell ref="A22:C22"/>
    <mergeCell ref="K3:R3"/>
    <mergeCell ref="A3:D3"/>
    <mergeCell ref="F3:I3"/>
    <mergeCell ref="A16:C16"/>
    <mergeCell ref="A18:C18"/>
  </mergeCells>
  <printOptions horizontalCentered="1"/>
  <pageMargins left="0.59055118110236215" right="0.59055118110236215" top="0.59055118110236215" bottom="0.39370078740157483" header="0.19685039370078741" footer="0.19685039370078741"/>
  <pageSetup paperSize="9" orientation="landscape" horizontalDpi="300" verticalDpi="300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/>
  </sheetViews>
  <sheetFormatPr defaultColWidth="9.1796875" defaultRowHeight="13" x14ac:dyDescent="0.25"/>
  <cols>
    <col min="1" max="3" width="8.7265625" style="3" customWidth="1"/>
    <col min="4" max="4" width="8.7265625" style="5" customWidth="1"/>
    <col min="5" max="5" width="6.7265625" style="3" customWidth="1"/>
    <col min="6" max="9" width="8.7265625" style="3" customWidth="1"/>
    <col min="10" max="10" width="6.7265625" style="3" customWidth="1"/>
    <col min="11" max="17" width="4.7265625" style="3" customWidth="1"/>
    <col min="18" max="18" width="8.7265625" style="3" customWidth="1"/>
    <col min="19" max="16384" width="9.1796875" style="3"/>
  </cols>
  <sheetData>
    <row r="1" spans="1:18" s="8" customFormat="1" ht="25.5" customHeight="1" x14ac:dyDescent="0.25">
      <c r="A1" s="60"/>
      <c r="B1" s="61" t="str">
        <f>Summary!B1</f>
        <v>Craighill Primary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 t="s">
        <v>23</v>
      </c>
      <c r="R1" s="63"/>
    </row>
    <row r="2" spans="1:18" ht="12.75" customHeight="1" x14ac:dyDescent="0.25"/>
    <row r="3" spans="1:18" s="16" customFormat="1" ht="25.5" customHeight="1" x14ac:dyDescent="0.25">
      <c r="A3" s="79" t="s">
        <v>36</v>
      </c>
      <c r="B3" s="79"/>
      <c r="C3" s="79"/>
      <c r="D3" s="79"/>
      <c r="F3" s="79" t="s">
        <v>41</v>
      </c>
      <c r="G3" s="79"/>
      <c r="H3" s="79"/>
      <c r="I3" s="79"/>
      <c r="K3" s="80" t="s">
        <v>42</v>
      </c>
      <c r="L3" s="81"/>
      <c r="M3" s="81"/>
      <c r="N3" s="81"/>
      <c r="O3" s="81"/>
      <c r="P3" s="81"/>
      <c r="Q3" s="81"/>
      <c r="R3" s="82"/>
    </row>
    <row r="4" spans="1:18" s="7" customFormat="1" ht="25.5" customHeight="1" x14ac:dyDescent="0.25">
      <c r="A4" s="43" t="s">
        <v>13</v>
      </c>
      <c r="B4" s="44" t="s">
        <v>11</v>
      </c>
      <c r="C4" s="43" t="s">
        <v>3</v>
      </c>
      <c r="D4" s="45" t="s">
        <v>17</v>
      </c>
      <c r="F4" s="43" t="s">
        <v>0</v>
      </c>
      <c r="G4" s="46" t="s">
        <v>1</v>
      </c>
      <c r="H4" s="47" t="s">
        <v>18</v>
      </c>
      <c r="I4" s="43" t="s">
        <v>2</v>
      </c>
      <c r="K4" s="43" t="s">
        <v>7</v>
      </c>
      <c r="L4" s="43" t="s">
        <v>6</v>
      </c>
      <c r="M4" s="43" t="s">
        <v>8</v>
      </c>
      <c r="N4" s="43" t="s">
        <v>5</v>
      </c>
      <c r="O4" s="43" t="s">
        <v>12</v>
      </c>
      <c r="P4" s="43" t="s">
        <v>9</v>
      </c>
      <c r="Q4" s="43" t="s">
        <v>10</v>
      </c>
      <c r="R4" s="43" t="s">
        <v>4</v>
      </c>
    </row>
    <row r="5" spans="1:18" s="10" customFormat="1" ht="12.75" customHeight="1" x14ac:dyDescent="0.25">
      <c r="A5" s="29">
        <v>1</v>
      </c>
      <c r="B5" s="68"/>
      <c r="C5" s="2"/>
      <c r="D5" s="30">
        <f>Optimum!D5</f>
        <v>25</v>
      </c>
      <c r="F5" s="29" t="s">
        <v>7</v>
      </c>
      <c r="G5" s="69">
        <v>25</v>
      </c>
      <c r="H5" s="50">
        <f t="shared" ref="H5:H15" si="0">R5</f>
        <v>25</v>
      </c>
      <c r="I5" s="20">
        <f>G5-H5</f>
        <v>0</v>
      </c>
      <c r="K5" s="1">
        <v>25</v>
      </c>
      <c r="L5" s="1"/>
      <c r="M5" s="1"/>
      <c r="N5" s="1"/>
      <c r="O5" s="1"/>
      <c r="P5" s="1"/>
      <c r="Q5" s="1"/>
      <c r="R5" s="21">
        <f t="shared" ref="R5:R15" si="1">SUM(K5:Q5)</f>
        <v>25</v>
      </c>
    </row>
    <row r="6" spans="1:18" s="10" customFormat="1" ht="12.75" customHeight="1" x14ac:dyDescent="0.25">
      <c r="A6" s="29">
        <v>2</v>
      </c>
      <c r="B6" s="68"/>
      <c r="C6" s="2"/>
      <c r="D6" s="30">
        <f>Optimum!D6</f>
        <v>25</v>
      </c>
      <c r="F6" s="29" t="s">
        <v>6</v>
      </c>
      <c r="G6" s="69">
        <v>30</v>
      </c>
      <c r="H6" s="50">
        <f t="shared" si="0"/>
        <v>28</v>
      </c>
      <c r="I6" s="20">
        <f t="shared" ref="I6:I15" si="2">G6-H6</f>
        <v>2</v>
      </c>
      <c r="K6" s="1"/>
      <c r="L6" s="1">
        <v>28</v>
      </c>
      <c r="M6" s="1"/>
      <c r="N6" s="1"/>
      <c r="O6" s="1"/>
      <c r="P6" s="1"/>
      <c r="Q6" s="1"/>
      <c r="R6" s="21">
        <f t="shared" si="1"/>
        <v>28</v>
      </c>
    </row>
    <row r="7" spans="1:18" s="10" customFormat="1" ht="12.75" customHeight="1" x14ac:dyDescent="0.25">
      <c r="A7" s="29">
        <v>3</v>
      </c>
      <c r="B7" s="68"/>
      <c r="C7" s="2"/>
      <c r="D7" s="30">
        <f>Optimum!D7</f>
        <v>25</v>
      </c>
      <c r="F7" s="29" t="s">
        <v>38</v>
      </c>
      <c r="G7" s="69">
        <v>25</v>
      </c>
      <c r="H7" s="50">
        <f t="shared" si="0"/>
        <v>22</v>
      </c>
      <c r="I7" s="20">
        <f t="shared" si="2"/>
        <v>3</v>
      </c>
      <c r="K7" s="1"/>
      <c r="L7" s="1">
        <v>7</v>
      </c>
      <c r="M7" s="1">
        <v>15</v>
      </c>
      <c r="N7" s="1"/>
      <c r="O7" s="1"/>
      <c r="P7" s="1"/>
      <c r="Q7" s="1"/>
      <c r="R7" s="21">
        <f t="shared" si="1"/>
        <v>22</v>
      </c>
    </row>
    <row r="8" spans="1:18" s="10" customFormat="1" ht="12.75" customHeight="1" x14ac:dyDescent="0.25">
      <c r="A8" s="29">
        <v>4</v>
      </c>
      <c r="B8" s="68"/>
      <c r="C8" s="2"/>
      <c r="D8" s="30">
        <f>Optimum!D8</f>
        <v>30</v>
      </c>
      <c r="F8" s="29" t="s">
        <v>37</v>
      </c>
      <c r="G8" s="69">
        <v>25</v>
      </c>
      <c r="H8" s="50">
        <f t="shared" si="0"/>
        <v>22</v>
      </c>
      <c r="I8" s="20">
        <f t="shared" si="2"/>
        <v>3</v>
      </c>
      <c r="K8" s="1"/>
      <c r="L8" s="1"/>
      <c r="M8" s="1">
        <v>9</v>
      </c>
      <c r="N8" s="1">
        <v>13</v>
      </c>
      <c r="O8" s="1"/>
      <c r="P8" s="1"/>
      <c r="Q8" s="1"/>
      <c r="R8" s="21">
        <f t="shared" si="1"/>
        <v>22</v>
      </c>
    </row>
    <row r="9" spans="1:18" s="10" customFormat="1" ht="12.75" customHeight="1" x14ac:dyDescent="0.25">
      <c r="A9" s="29">
        <v>5</v>
      </c>
      <c r="B9" s="68"/>
      <c r="C9" s="2"/>
      <c r="D9" s="30">
        <f>Optimum!D9</f>
        <v>33</v>
      </c>
      <c r="F9" s="29" t="s">
        <v>15</v>
      </c>
      <c r="G9" s="69">
        <v>25</v>
      </c>
      <c r="H9" s="50">
        <f t="shared" si="0"/>
        <v>25</v>
      </c>
      <c r="I9" s="20">
        <f t="shared" si="2"/>
        <v>0</v>
      </c>
      <c r="K9" s="1"/>
      <c r="L9" s="1"/>
      <c r="M9" s="1"/>
      <c r="N9" s="1">
        <v>4</v>
      </c>
      <c r="O9" s="1">
        <v>21</v>
      </c>
      <c r="P9" s="1"/>
      <c r="Q9" s="1"/>
      <c r="R9" s="21">
        <f t="shared" si="1"/>
        <v>25</v>
      </c>
    </row>
    <row r="10" spans="1:18" s="10" customFormat="1" ht="12.75" customHeight="1" x14ac:dyDescent="0.25">
      <c r="A10" s="29">
        <v>6</v>
      </c>
      <c r="B10" s="68"/>
      <c r="C10" s="2"/>
      <c r="D10" s="30">
        <f>Optimum!D10</f>
        <v>25</v>
      </c>
      <c r="F10" s="29" t="s">
        <v>44</v>
      </c>
      <c r="G10" s="69">
        <v>25</v>
      </c>
      <c r="H10" s="50">
        <f t="shared" si="0"/>
        <v>25</v>
      </c>
      <c r="I10" s="20">
        <f t="shared" si="2"/>
        <v>0</v>
      </c>
      <c r="K10" s="1"/>
      <c r="L10" s="1"/>
      <c r="M10" s="1"/>
      <c r="N10" s="1"/>
      <c r="O10" s="1">
        <v>16</v>
      </c>
      <c r="P10" s="1">
        <v>9</v>
      </c>
      <c r="Q10" s="1"/>
      <c r="R10" s="21">
        <f t="shared" si="1"/>
        <v>25</v>
      </c>
    </row>
    <row r="11" spans="1:18" s="10" customFormat="1" ht="12.75" customHeight="1" x14ac:dyDescent="0.25">
      <c r="A11" s="29">
        <v>7</v>
      </c>
      <c r="B11" s="68"/>
      <c r="C11" s="2"/>
      <c r="D11" s="30">
        <f>Optimum!D11</f>
        <v>25</v>
      </c>
      <c r="F11" s="29" t="s">
        <v>9</v>
      </c>
      <c r="G11" s="69">
        <v>33</v>
      </c>
      <c r="H11" s="50">
        <f t="shared" si="0"/>
        <v>33</v>
      </c>
      <c r="I11" s="20">
        <f t="shared" si="2"/>
        <v>0</v>
      </c>
      <c r="K11" s="1"/>
      <c r="L11" s="1"/>
      <c r="M11" s="1"/>
      <c r="N11" s="1"/>
      <c r="O11" s="1"/>
      <c r="P11" s="1">
        <v>33</v>
      </c>
      <c r="Q11" s="1"/>
      <c r="R11" s="21">
        <f t="shared" si="1"/>
        <v>33</v>
      </c>
    </row>
    <row r="12" spans="1:18" s="10" customFormat="1" ht="12.75" customHeight="1" x14ac:dyDescent="0.25">
      <c r="A12" s="29">
        <v>8</v>
      </c>
      <c r="B12" s="68"/>
      <c r="C12" s="2"/>
      <c r="D12" s="30">
        <f>Optimum!D12</f>
        <v>25</v>
      </c>
      <c r="F12" s="29" t="s">
        <v>10</v>
      </c>
      <c r="G12" s="69">
        <v>33</v>
      </c>
      <c r="H12" s="50">
        <f t="shared" si="0"/>
        <v>32</v>
      </c>
      <c r="I12" s="20">
        <f t="shared" si="2"/>
        <v>1</v>
      </c>
      <c r="K12" s="1"/>
      <c r="L12" s="1"/>
      <c r="M12" s="1"/>
      <c r="N12" s="1"/>
      <c r="O12" s="1"/>
      <c r="P12" s="1"/>
      <c r="Q12" s="1">
        <v>32</v>
      </c>
      <c r="R12" s="21">
        <f t="shared" si="1"/>
        <v>32</v>
      </c>
    </row>
    <row r="13" spans="1:18" s="10" customFormat="1" ht="12.75" customHeight="1" x14ac:dyDescent="0.25">
      <c r="A13" s="29">
        <v>9</v>
      </c>
      <c r="B13" s="68"/>
      <c r="C13" s="2"/>
      <c r="D13" s="30">
        <f>Optimum!D13</f>
        <v>33</v>
      </c>
      <c r="F13" s="29"/>
      <c r="G13" s="69"/>
      <c r="H13" s="50"/>
      <c r="I13" s="20"/>
      <c r="K13" s="1"/>
      <c r="L13" s="1"/>
      <c r="M13" s="1"/>
      <c r="N13" s="1"/>
      <c r="O13" s="1"/>
      <c r="P13" s="1"/>
      <c r="Q13" s="1"/>
      <c r="R13" s="21"/>
    </row>
    <row r="14" spans="1:18" s="10" customFormat="1" ht="12.75" customHeight="1" x14ac:dyDescent="0.25">
      <c r="A14" s="29" t="s">
        <v>57</v>
      </c>
      <c r="B14" s="68"/>
      <c r="C14" s="2"/>
      <c r="D14" s="30">
        <f>Optimum!D14</f>
        <v>25</v>
      </c>
      <c r="F14" s="24" t="s">
        <v>59</v>
      </c>
      <c r="G14" s="49">
        <v>25</v>
      </c>
      <c r="H14" s="50">
        <f t="shared" si="0"/>
        <v>15</v>
      </c>
      <c r="I14" s="20">
        <f t="shared" si="2"/>
        <v>10</v>
      </c>
      <c r="K14" s="20">
        <v>5</v>
      </c>
      <c r="L14" s="20">
        <v>5</v>
      </c>
      <c r="M14" s="20">
        <v>5</v>
      </c>
      <c r="N14" s="19"/>
      <c r="O14" s="20"/>
      <c r="P14" s="20"/>
      <c r="Q14" s="20"/>
      <c r="R14" s="21">
        <f t="shared" si="1"/>
        <v>15</v>
      </c>
    </row>
    <row r="15" spans="1:18" s="10" customFormat="1" ht="12.75" customHeight="1" x14ac:dyDescent="0.25">
      <c r="A15" s="29" t="s">
        <v>58</v>
      </c>
      <c r="B15" s="68"/>
      <c r="C15" s="2"/>
      <c r="D15" s="30">
        <f>Optimum!D15</f>
        <v>25</v>
      </c>
      <c r="F15" s="24" t="s">
        <v>60</v>
      </c>
      <c r="G15" s="49">
        <v>25</v>
      </c>
      <c r="H15" s="50">
        <f t="shared" si="0"/>
        <v>23</v>
      </c>
      <c r="I15" s="20">
        <f t="shared" si="2"/>
        <v>2</v>
      </c>
      <c r="K15" s="20"/>
      <c r="L15" s="20"/>
      <c r="M15" s="20"/>
      <c r="N15" s="20">
        <v>8</v>
      </c>
      <c r="O15" s="20">
        <v>2</v>
      </c>
      <c r="P15" s="20">
        <v>6</v>
      </c>
      <c r="Q15" s="20">
        <v>7</v>
      </c>
      <c r="R15" s="21">
        <f t="shared" si="1"/>
        <v>23</v>
      </c>
    </row>
    <row r="16" spans="1:18" s="10" customFormat="1" ht="25.5" customHeight="1" x14ac:dyDescent="0.25">
      <c r="A16" s="83" t="s">
        <v>35</v>
      </c>
      <c r="B16" s="84"/>
      <c r="C16" s="85"/>
      <c r="D16" s="22">
        <f>SUM(D5:D15)</f>
        <v>296</v>
      </c>
      <c r="F16" s="24" t="s">
        <v>4</v>
      </c>
      <c r="G16" s="17">
        <f>SUM(G5:G15)</f>
        <v>271</v>
      </c>
      <c r="H16" s="18">
        <f>SUM(H5:H15)</f>
        <v>250</v>
      </c>
      <c r="I16" s="24">
        <f>SUM(I5:I15)</f>
        <v>21</v>
      </c>
      <c r="K16" s="21">
        <f t="shared" ref="K16:R16" si="3">SUM(K5:K15)</f>
        <v>30</v>
      </c>
      <c r="L16" s="21">
        <f t="shared" si="3"/>
        <v>40</v>
      </c>
      <c r="M16" s="21">
        <f t="shared" si="3"/>
        <v>29</v>
      </c>
      <c r="N16" s="21">
        <f t="shared" si="3"/>
        <v>25</v>
      </c>
      <c r="O16" s="21">
        <f t="shared" si="3"/>
        <v>39</v>
      </c>
      <c r="P16" s="21">
        <f t="shared" si="3"/>
        <v>48</v>
      </c>
      <c r="Q16" s="21">
        <f t="shared" si="3"/>
        <v>39</v>
      </c>
      <c r="R16" s="18">
        <f t="shared" si="3"/>
        <v>250</v>
      </c>
    </row>
    <row r="17" spans="1:18" s="13" customFormat="1" x14ac:dyDescent="0.3">
      <c r="B17" s="14"/>
      <c r="D17" s="15"/>
      <c r="E17" s="10"/>
      <c r="F17" s="23"/>
      <c r="G17" s="23"/>
      <c r="H17" s="23"/>
      <c r="I17" s="23"/>
    </row>
    <row r="18" spans="1:18" ht="25.5" customHeight="1" x14ac:dyDescent="0.25">
      <c r="A18" s="76" t="s">
        <v>47</v>
      </c>
      <c r="B18" s="77"/>
      <c r="C18" s="78"/>
      <c r="D18" s="26">
        <f>H16/D16</f>
        <v>0.84459459459459463</v>
      </c>
      <c r="J18" s="35" t="s">
        <v>56</v>
      </c>
      <c r="K18" s="35">
        <f>Rolls!E4</f>
        <v>30</v>
      </c>
      <c r="L18" s="35">
        <f>Rolls!E5</f>
        <v>40</v>
      </c>
      <c r="M18" s="35">
        <f>Rolls!E6</f>
        <v>29</v>
      </c>
      <c r="N18" s="35">
        <f>Rolls!E7</f>
        <v>25</v>
      </c>
      <c r="O18" s="35">
        <f>Rolls!E8</f>
        <v>39</v>
      </c>
      <c r="P18" s="35">
        <f>Rolls!E9</f>
        <v>48</v>
      </c>
      <c r="Q18" s="35">
        <f>Rolls!E10</f>
        <v>39</v>
      </c>
      <c r="R18" s="24">
        <f>SUM(K18:Q18)</f>
        <v>250</v>
      </c>
    </row>
    <row r="19" spans="1:18" x14ac:dyDescent="0.3">
      <c r="A19" s="4"/>
      <c r="B19" s="4"/>
      <c r="C19" s="4"/>
      <c r="D19" s="4"/>
      <c r="E19" s="7"/>
      <c r="I19" s="6"/>
    </row>
    <row r="20" spans="1:18" ht="25.5" customHeight="1" x14ac:dyDescent="0.25">
      <c r="A20" s="76" t="s">
        <v>43</v>
      </c>
      <c r="B20" s="77"/>
      <c r="C20" s="78"/>
      <c r="D20" s="38">
        <v>10</v>
      </c>
    </row>
    <row r="22" spans="1:18" ht="25.5" customHeight="1" x14ac:dyDescent="0.25">
      <c r="A22" s="76" t="s">
        <v>16</v>
      </c>
      <c r="B22" s="77"/>
      <c r="C22" s="78"/>
      <c r="D22" s="11">
        <f>R16/7</f>
        <v>35.714285714285715</v>
      </c>
    </row>
  </sheetData>
  <mergeCells count="7">
    <mergeCell ref="K3:R3"/>
    <mergeCell ref="A16:C16"/>
    <mergeCell ref="A20:C20"/>
    <mergeCell ref="A22:C22"/>
    <mergeCell ref="A18:C18"/>
    <mergeCell ref="A3:D3"/>
    <mergeCell ref="F3:I3"/>
  </mergeCells>
  <printOptions horizontalCentered="1"/>
  <pageMargins left="0.59055118110236215" right="0.59055118110236215" top="0.59055118110236215" bottom="0.39370078740157483" header="0.19685039370078741" footer="0.19685039370078741"/>
  <pageSetup paperSize="9" orientation="landscape" horizontalDpi="300" verticalDpi="300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/>
  </sheetViews>
  <sheetFormatPr defaultColWidth="9.1796875" defaultRowHeight="13" x14ac:dyDescent="0.25"/>
  <cols>
    <col min="1" max="3" width="8.7265625" style="3" customWidth="1"/>
    <col min="4" max="4" width="8.7265625" style="5" customWidth="1"/>
    <col min="5" max="5" width="6.7265625" style="3" customWidth="1"/>
    <col min="6" max="9" width="8.7265625" style="3" customWidth="1"/>
    <col min="10" max="10" width="6.7265625" style="3" customWidth="1"/>
    <col min="11" max="17" width="4.7265625" style="3" customWidth="1"/>
    <col min="18" max="18" width="8.7265625" style="3" customWidth="1"/>
    <col min="19" max="16384" width="9.1796875" style="3"/>
  </cols>
  <sheetData>
    <row r="1" spans="1:18" s="8" customFormat="1" ht="25.5" customHeight="1" x14ac:dyDescent="0.25">
      <c r="A1" s="60"/>
      <c r="B1" s="61" t="str">
        <f>Summary!B1</f>
        <v>Craighill Primary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 t="s">
        <v>25</v>
      </c>
      <c r="R1" s="63"/>
    </row>
    <row r="2" spans="1:18" ht="12.75" customHeight="1" x14ac:dyDescent="0.25"/>
    <row r="3" spans="1:18" s="16" customFormat="1" ht="25.5" customHeight="1" x14ac:dyDescent="0.25">
      <c r="A3" s="79" t="s">
        <v>36</v>
      </c>
      <c r="B3" s="79"/>
      <c r="C3" s="79"/>
      <c r="D3" s="79"/>
      <c r="F3" s="79" t="s">
        <v>41</v>
      </c>
      <c r="G3" s="79"/>
      <c r="H3" s="79"/>
      <c r="I3" s="79"/>
      <c r="K3" s="80" t="s">
        <v>42</v>
      </c>
      <c r="L3" s="81"/>
      <c r="M3" s="81"/>
      <c r="N3" s="81"/>
      <c r="O3" s="81"/>
      <c r="P3" s="81"/>
      <c r="Q3" s="81"/>
      <c r="R3" s="82"/>
    </row>
    <row r="4" spans="1:18" s="7" customFormat="1" ht="25.5" customHeight="1" x14ac:dyDescent="0.25">
      <c r="A4" s="43" t="s">
        <v>13</v>
      </c>
      <c r="B4" s="44" t="s">
        <v>11</v>
      </c>
      <c r="C4" s="43" t="s">
        <v>3</v>
      </c>
      <c r="D4" s="45" t="s">
        <v>17</v>
      </c>
      <c r="F4" s="43" t="s">
        <v>0</v>
      </c>
      <c r="G4" s="46" t="s">
        <v>1</v>
      </c>
      <c r="H4" s="47" t="s">
        <v>18</v>
      </c>
      <c r="I4" s="43" t="s">
        <v>2</v>
      </c>
      <c r="K4" s="43" t="s">
        <v>7</v>
      </c>
      <c r="L4" s="43" t="s">
        <v>6</v>
      </c>
      <c r="M4" s="43" t="s">
        <v>8</v>
      </c>
      <c r="N4" s="43" t="s">
        <v>5</v>
      </c>
      <c r="O4" s="43" t="s">
        <v>12</v>
      </c>
      <c r="P4" s="43" t="s">
        <v>9</v>
      </c>
      <c r="Q4" s="43" t="s">
        <v>10</v>
      </c>
      <c r="R4" s="43" t="s">
        <v>4</v>
      </c>
    </row>
    <row r="5" spans="1:18" s="10" customFormat="1" ht="12.75" customHeight="1" x14ac:dyDescent="0.25">
      <c r="A5" s="29">
        <v>1</v>
      </c>
      <c r="B5" s="68"/>
      <c r="C5" s="2"/>
      <c r="D5" s="30">
        <f>Optimum!D5</f>
        <v>25</v>
      </c>
      <c r="F5" s="29" t="s">
        <v>7</v>
      </c>
      <c r="G5" s="69">
        <v>25</v>
      </c>
      <c r="H5" s="50">
        <f t="shared" ref="H5:H15" si="0">R5</f>
        <v>25</v>
      </c>
      <c r="I5" s="20">
        <f>G5-H5</f>
        <v>0</v>
      </c>
      <c r="K5" s="1">
        <v>25</v>
      </c>
      <c r="L5" s="1"/>
      <c r="M5" s="1"/>
      <c r="N5" s="1"/>
      <c r="O5" s="1"/>
      <c r="P5" s="1"/>
      <c r="Q5" s="1"/>
      <c r="R5" s="21">
        <f t="shared" ref="R5:R15" si="1">SUM(K5:Q5)</f>
        <v>25</v>
      </c>
    </row>
    <row r="6" spans="1:18" s="10" customFormat="1" ht="12.75" customHeight="1" x14ac:dyDescent="0.25">
      <c r="A6" s="29">
        <v>2</v>
      </c>
      <c r="B6" s="68"/>
      <c r="C6" s="2"/>
      <c r="D6" s="30">
        <f>Optimum!D6</f>
        <v>25</v>
      </c>
      <c r="F6" s="29" t="s">
        <v>6</v>
      </c>
      <c r="G6" s="69">
        <v>30</v>
      </c>
      <c r="H6" s="50">
        <f t="shared" si="0"/>
        <v>25</v>
      </c>
      <c r="I6" s="20">
        <f t="shared" ref="I6:I15" si="2">G6-H6</f>
        <v>5</v>
      </c>
      <c r="K6" s="1"/>
      <c r="L6" s="1">
        <v>25</v>
      </c>
      <c r="M6" s="1"/>
      <c r="N6" s="1"/>
      <c r="O6" s="1"/>
      <c r="P6" s="1"/>
      <c r="Q6" s="1"/>
      <c r="R6" s="21">
        <f t="shared" si="1"/>
        <v>25</v>
      </c>
    </row>
    <row r="7" spans="1:18" s="10" customFormat="1" ht="12.75" customHeight="1" x14ac:dyDescent="0.25">
      <c r="A7" s="29">
        <v>3</v>
      </c>
      <c r="B7" s="68"/>
      <c r="C7" s="2"/>
      <c r="D7" s="30">
        <f>Optimum!D7</f>
        <v>25</v>
      </c>
      <c r="F7" s="29" t="s">
        <v>8</v>
      </c>
      <c r="G7" s="69">
        <v>30</v>
      </c>
      <c r="H7" s="50">
        <f t="shared" si="0"/>
        <v>28</v>
      </c>
      <c r="I7" s="20">
        <f t="shared" si="2"/>
        <v>2</v>
      </c>
      <c r="K7" s="1"/>
      <c r="L7" s="1"/>
      <c r="M7" s="1">
        <v>28</v>
      </c>
      <c r="N7" s="1"/>
      <c r="O7" s="1"/>
      <c r="P7" s="1"/>
      <c r="Q7" s="1"/>
      <c r="R7" s="21">
        <f t="shared" si="1"/>
        <v>28</v>
      </c>
    </row>
    <row r="8" spans="1:18" s="10" customFormat="1" ht="12.75" customHeight="1" x14ac:dyDescent="0.25">
      <c r="A8" s="29">
        <v>4</v>
      </c>
      <c r="B8" s="68"/>
      <c r="C8" s="2"/>
      <c r="D8" s="30">
        <f>Optimum!D8</f>
        <v>30</v>
      </c>
      <c r="F8" s="29" t="s">
        <v>37</v>
      </c>
      <c r="G8" s="69">
        <v>25</v>
      </c>
      <c r="H8" s="50">
        <f t="shared" si="0"/>
        <v>22</v>
      </c>
      <c r="I8" s="20">
        <f t="shared" si="2"/>
        <v>3</v>
      </c>
      <c r="K8" s="1"/>
      <c r="L8" s="1"/>
      <c r="M8" s="1">
        <v>7</v>
      </c>
      <c r="N8" s="1">
        <v>15</v>
      </c>
      <c r="O8" s="1"/>
      <c r="P8" s="1"/>
      <c r="Q8" s="1"/>
      <c r="R8" s="21">
        <f t="shared" si="1"/>
        <v>22</v>
      </c>
    </row>
    <row r="9" spans="1:18" s="10" customFormat="1" ht="12.75" customHeight="1" x14ac:dyDescent="0.25">
      <c r="A9" s="29">
        <v>5</v>
      </c>
      <c r="B9" s="68"/>
      <c r="C9" s="2"/>
      <c r="D9" s="30">
        <f>Optimum!D9</f>
        <v>33</v>
      </c>
      <c r="F9" s="29" t="s">
        <v>15</v>
      </c>
      <c r="G9" s="69">
        <v>25</v>
      </c>
      <c r="H9" s="50">
        <f t="shared" si="0"/>
        <v>22</v>
      </c>
      <c r="I9" s="20">
        <f t="shared" si="2"/>
        <v>3</v>
      </c>
      <c r="K9" s="1"/>
      <c r="L9" s="1"/>
      <c r="M9" s="1"/>
      <c r="N9" s="1">
        <v>9</v>
      </c>
      <c r="O9" s="1">
        <v>13</v>
      </c>
      <c r="P9" s="1"/>
      <c r="Q9" s="1"/>
      <c r="R9" s="21">
        <f t="shared" si="1"/>
        <v>22</v>
      </c>
    </row>
    <row r="10" spans="1:18" s="10" customFormat="1" ht="12.75" customHeight="1" x14ac:dyDescent="0.25">
      <c r="A10" s="29">
        <v>6</v>
      </c>
      <c r="B10" s="68"/>
      <c r="C10" s="2"/>
      <c r="D10" s="30">
        <f>Optimum!D10</f>
        <v>25</v>
      </c>
      <c r="F10" s="29" t="s">
        <v>44</v>
      </c>
      <c r="G10" s="69">
        <v>25</v>
      </c>
      <c r="H10" s="50">
        <f t="shared" si="0"/>
        <v>25</v>
      </c>
      <c r="I10" s="20">
        <f t="shared" si="2"/>
        <v>0</v>
      </c>
      <c r="K10" s="1"/>
      <c r="L10" s="1"/>
      <c r="M10" s="1"/>
      <c r="N10" s="1"/>
      <c r="O10" s="1">
        <v>4</v>
      </c>
      <c r="P10" s="1">
        <v>21</v>
      </c>
      <c r="Q10" s="1"/>
      <c r="R10" s="21">
        <f t="shared" si="1"/>
        <v>25</v>
      </c>
    </row>
    <row r="11" spans="1:18" s="10" customFormat="1" ht="12.75" customHeight="1" x14ac:dyDescent="0.25">
      <c r="A11" s="29">
        <v>7</v>
      </c>
      <c r="B11" s="68"/>
      <c r="C11" s="2"/>
      <c r="D11" s="30">
        <f>Optimum!D11</f>
        <v>25</v>
      </c>
      <c r="F11" s="29" t="s">
        <v>14</v>
      </c>
      <c r="G11" s="69">
        <v>25</v>
      </c>
      <c r="H11" s="50">
        <f t="shared" si="0"/>
        <v>25</v>
      </c>
      <c r="I11" s="20">
        <f t="shared" si="2"/>
        <v>0</v>
      </c>
      <c r="K11" s="1"/>
      <c r="L11" s="1"/>
      <c r="M11" s="1"/>
      <c r="N11" s="1"/>
      <c r="O11" s="1"/>
      <c r="P11" s="1">
        <v>16</v>
      </c>
      <c r="Q11" s="1">
        <v>9</v>
      </c>
      <c r="R11" s="21">
        <f t="shared" si="1"/>
        <v>25</v>
      </c>
    </row>
    <row r="12" spans="1:18" s="10" customFormat="1" ht="12.75" customHeight="1" x14ac:dyDescent="0.25">
      <c r="A12" s="29">
        <v>8</v>
      </c>
      <c r="B12" s="68"/>
      <c r="C12" s="2"/>
      <c r="D12" s="30">
        <f>Optimum!D12</f>
        <v>25</v>
      </c>
      <c r="F12" s="29" t="s">
        <v>10</v>
      </c>
      <c r="G12" s="69">
        <v>33</v>
      </c>
      <c r="H12" s="50">
        <f t="shared" si="0"/>
        <v>33</v>
      </c>
      <c r="I12" s="20">
        <f t="shared" si="2"/>
        <v>0</v>
      </c>
      <c r="K12" s="1"/>
      <c r="L12" s="1"/>
      <c r="M12" s="1"/>
      <c r="N12" s="1"/>
      <c r="O12" s="1"/>
      <c r="P12" s="1"/>
      <c r="Q12" s="1">
        <v>33</v>
      </c>
      <c r="R12" s="21">
        <f t="shared" si="1"/>
        <v>33</v>
      </c>
    </row>
    <row r="13" spans="1:18" s="10" customFormat="1" ht="12.75" customHeight="1" x14ac:dyDescent="0.25">
      <c r="A13" s="29">
        <v>9</v>
      </c>
      <c r="B13" s="68"/>
      <c r="C13" s="2"/>
      <c r="D13" s="30">
        <f>Optimum!D13</f>
        <v>33</v>
      </c>
      <c r="F13" s="29"/>
      <c r="G13" s="69"/>
      <c r="H13" s="50"/>
      <c r="I13" s="20"/>
      <c r="K13" s="1"/>
      <c r="L13" s="1"/>
      <c r="M13" s="1"/>
      <c r="N13" s="1"/>
      <c r="O13" s="1"/>
      <c r="P13" s="1"/>
      <c r="Q13" s="1"/>
      <c r="R13" s="21"/>
    </row>
    <row r="14" spans="1:18" s="10" customFormat="1" ht="12.75" customHeight="1" x14ac:dyDescent="0.25">
      <c r="A14" s="29" t="s">
        <v>57</v>
      </c>
      <c r="B14" s="68"/>
      <c r="C14" s="2"/>
      <c r="D14" s="30">
        <f>Optimum!D14</f>
        <v>25</v>
      </c>
      <c r="F14" s="24" t="s">
        <v>59</v>
      </c>
      <c r="G14" s="49">
        <v>25</v>
      </c>
      <c r="H14" s="50">
        <f t="shared" si="0"/>
        <v>15</v>
      </c>
      <c r="I14" s="20">
        <f t="shared" si="2"/>
        <v>10</v>
      </c>
      <c r="K14" s="20">
        <v>5</v>
      </c>
      <c r="L14" s="20">
        <v>5</v>
      </c>
      <c r="M14" s="20">
        <v>5</v>
      </c>
      <c r="N14" s="19"/>
      <c r="O14" s="20"/>
      <c r="P14" s="20"/>
      <c r="Q14" s="20"/>
      <c r="R14" s="21">
        <f t="shared" si="1"/>
        <v>15</v>
      </c>
    </row>
    <row r="15" spans="1:18" s="10" customFormat="1" ht="12.75" customHeight="1" x14ac:dyDescent="0.25">
      <c r="A15" s="29" t="s">
        <v>58</v>
      </c>
      <c r="B15" s="68"/>
      <c r="C15" s="2"/>
      <c r="D15" s="30">
        <f>Optimum!D15</f>
        <v>25</v>
      </c>
      <c r="F15" s="24" t="s">
        <v>60</v>
      </c>
      <c r="G15" s="49">
        <v>25</v>
      </c>
      <c r="H15" s="50">
        <f t="shared" si="0"/>
        <v>21</v>
      </c>
      <c r="I15" s="20">
        <f t="shared" si="2"/>
        <v>4</v>
      </c>
      <c r="K15" s="20"/>
      <c r="L15" s="20"/>
      <c r="M15" s="20"/>
      <c r="N15" s="20">
        <v>5</v>
      </c>
      <c r="O15" s="20">
        <v>8</v>
      </c>
      <c r="P15" s="20">
        <v>2</v>
      </c>
      <c r="Q15" s="20">
        <v>6</v>
      </c>
      <c r="R15" s="21">
        <f t="shared" si="1"/>
        <v>21</v>
      </c>
    </row>
    <row r="16" spans="1:18" s="10" customFormat="1" ht="25.5" customHeight="1" x14ac:dyDescent="0.25">
      <c r="A16" s="83" t="s">
        <v>35</v>
      </c>
      <c r="B16" s="84"/>
      <c r="C16" s="85"/>
      <c r="D16" s="22">
        <f>SUM(D5:D15)</f>
        <v>296</v>
      </c>
      <c r="F16" s="24" t="s">
        <v>4</v>
      </c>
      <c r="G16" s="17">
        <f>SUM(G5:G15)</f>
        <v>268</v>
      </c>
      <c r="H16" s="18">
        <f>SUM(H5:H15)</f>
        <v>241</v>
      </c>
      <c r="I16" s="24">
        <f>SUM(I5:I15)</f>
        <v>27</v>
      </c>
      <c r="K16" s="21">
        <f t="shared" ref="K16:R16" si="3">SUM(K5:K15)</f>
        <v>30</v>
      </c>
      <c r="L16" s="21">
        <f t="shared" si="3"/>
        <v>30</v>
      </c>
      <c r="M16" s="21">
        <f t="shared" si="3"/>
        <v>40</v>
      </c>
      <c r="N16" s="21">
        <f t="shared" si="3"/>
        <v>29</v>
      </c>
      <c r="O16" s="21">
        <f t="shared" si="3"/>
        <v>25</v>
      </c>
      <c r="P16" s="21">
        <f t="shared" si="3"/>
        <v>39</v>
      </c>
      <c r="Q16" s="21">
        <f t="shared" si="3"/>
        <v>48</v>
      </c>
      <c r="R16" s="18">
        <f t="shared" si="3"/>
        <v>241</v>
      </c>
    </row>
    <row r="17" spans="1:18" s="13" customFormat="1" x14ac:dyDescent="0.3">
      <c r="B17" s="14"/>
      <c r="D17" s="15"/>
      <c r="E17" s="10"/>
      <c r="F17" s="23"/>
      <c r="G17" s="23"/>
      <c r="H17" s="23"/>
      <c r="I17" s="23"/>
    </row>
    <row r="18" spans="1:18" ht="25.5" customHeight="1" x14ac:dyDescent="0.25">
      <c r="A18" s="76" t="s">
        <v>47</v>
      </c>
      <c r="B18" s="77"/>
      <c r="C18" s="78"/>
      <c r="D18" s="26">
        <f>H16/D16</f>
        <v>0.81418918918918914</v>
      </c>
      <c r="J18" s="35" t="s">
        <v>56</v>
      </c>
      <c r="K18" s="35">
        <f>Rolls!F4</f>
        <v>30</v>
      </c>
      <c r="L18" s="35">
        <f>Rolls!F5</f>
        <v>30</v>
      </c>
      <c r="M18" s="35">
        <f>Rolls!F6</f>
        <v>40</v>
      </c>
      <c r="N18" s="35">
        <f>Rolls!F7</f>
        <v>29</v>
      </c>
      <c r="O18" s="35">
        <f>Rolls!F8</f>
        <v>25</v>
      </c>
      <c r="P18" s="35">
        <f>Rolls!F9</f>
        <v>39</v>
      </c>
      <c r="Q18" s="35">
        <f>Rolls!F10</f>
        <v>48</v>
      </c>
      <c r="R18" s="24">
        <f>SUM(K18:Q18)</f>
        <v>241</v>
      </c>
    </row>
    <row r="19" spans="1:18" x14ac:dyDescent="0.3">
      <c r="A19" s="4"/>
      <c r="B19" s="4"/>
      <c r="C19" s="4"/>
      <c r="D19" s="4"/>
      <c r="E19" s="7"/>
      <c r="I19" s="6"/>
    </row>
    <row r="20" spans="1:18" ht="25.5" customHeight="1" x14ac:dyDescent="0.25">
      <c r="A20" s="76" t="s">
        <v>43</v>
      </c>
      <c r="B20" s="77"/>
      <c r="C20" s="78"/>
      <c r="D20" s="38">
        <v>10</v>
      </c>
    </row>
    <row r="22" spans="1:18" ht="25.5" customHeight="1" x14ac:dyDescent="0.25">
      <c r="A22" s="76" t="s">
        <v>16</v>
      </c>
      <c r="B22" s="77"/>
      <c r="C22" s="78"/>
      <c r="D22" s="11">
        <f>R16/7</f>
        <v>34.428571428571431</v>
      </c>
    </row>
  </sheetData>
  <mergeCells count="7">
    <mergeCell ref="A20:C20"/>
    <mergeCell ref="A22:C22"/>
    <mergeCell ref="A3:D3"/>
    <mergeCell ref="F3:I3"/>
    <mergeCell ref="K3:R3"/>
    <mergeCell ref="A16:C16"/>
    <mergeCell ref="A18:C18"/>
  </mergeCells>
  <printOptions horizontalCentered="1"/>
  <pageMargins left="0.59055118110236215" right="0.59055118110236215" top="0.59055118110236215" bottom="0.39370078740157483" header="0.19685039370078741" footer="0.19685039370078741"/>
  <pageSetup paperSize="9" orientation="landscape" horizontalDpi="300" verticalDpi="300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/>
  </sheetViews>
  <sheetFormatPr defaultColWidth="9.1796875" defaultRowHeight="13" x14ac:dyDescent="0.25"/>
  <cols>
    <col min="1" max="3" width="8.7265625" style="3" customWidth="1"/>
    <col min="4" max="4" width="8.7265625" style="5" customWidth="1"/>
    <col min="5" max="5" width="6.7265625" style="3" customWidth="1"/>
    <col min="6" max="9" width="8.7265625" style="3" customWidth="1"/>
    <col min="10" max="10" width="6.7265625" style="3" customWidth="1"/>
    <col min="11" max="17" width="4.7265625" style="3" customWidth="1"/>
    <col min="18" max="18" width="8.7265625" style="3" customWidth="1"/>
    <col min="19" max="16384" width="9.1796875" style="3"/>
  </cols>
  <sheetData>
    <row r="1" spans="1:18" s="8" customFormat="1" ht="25.5" customHeight="1" x14ac:dyDescent="0.25">
      <c r="A1" s="60"/>
      <c r="B1" s="61" t="str">
        <f>Summary!B1</f>
        <v>Craighill Primary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 t="s">
        <v>26</v>
      </c>
      <c r="R1" s="63"/>
    </row>
    <row r="2" spans="1:18" ht="12.75" customHeight="1" x14ac:dyDescent="0.25"/>
    <row r="3" spans="1:18" s="16" customFormat="1" ht="25.5" customHeight="1" x14ac:dyDescent="0.25">
      <c r="A3" s="79" t="s">
        <v>36</v>
      </c>
      <c r="B3" s="79"/>
      <c r="C3" s="79"/>
      <c r="D3" s="79"/>
      <c r="F3" s="79" t="s">
        <v>41</v>
      </c>
      <c r="G3" s="79"/>
      <c r="H3" s="79"/>
      <c r="I3" s="79"/>
      <c r="K3" s="80" t="s">
        <v>42</v>
      </c>
      <c r="L3" s="81"/>
      <c r="M3" s="81"/>
      <c r="N3" s="81"/>
      <c r="O3" s="81"/>
      <c r="P3" s="81"/>
      <c r="Q3" s="81"/>
      <c r="R3" s="82"/>
    </row>
    <row r="4" spans="1:18" s="7" customFormat="1" ht="25.5" customHeight="1" x14ac:dyDescent="0.25">
      <c r="A4" s="43" t="s">
        <v>13</v>
      </c>
      <c r="B4" s="44" t="s">
        <v>11</v>
      </c>
      <c r="C4" s="43" t="s">
        <v>3</v>
      </c>
      <c r="D4" s="45" t="s">
        <v>17</v>
      </c>
      <c r="F4" s="43" t="s">
        <v>0</v>
      </c>
      <c r="G4" s="46" t="s">
        <v>1</v>
      </c>
      <c r="H4" s="47" t="s">
        <v>18</v>
      </c>
      <c r="I4" s="43" t="s">
        <v>2</v>
      </c>
      <c r="K4" s="43" t="s">
        <v>7</v>
      </c>
      <c r="L4" s="43" t="s">
        <v>6</v>
      </c>
      <c r="M4" s="43" t="s">
        <v>8</v>
      </c>
      <c r="N4" s="43" t="s">
        <v>5</v>
      </c>
      <c r="O4" s="43" t="s">
        <v>12</v>
      </c>
      <c r="P4" s="43" t="s">
        <v>9</v>
      </c>
      <c r="Q4" s="43" t="s">
        <v>10</v>
      </c>
      <c r="R4" s="43" t="s">
        <v>4</v>
      </c>
    </row>
    <row r="5" spans="1:18" s="10" customFormat="1" ht="12.75" customHeight="1" x14ac:dyDescent="0.25">
      <c r="A5" s="29">
        <v>1</v>
      </c>
      <c r="B5" s="68"/>
      <c r="C5" s="2"/>
      <c r="D5" s="30">
        <f>Optimum!D5</f>
        <v>25</v>
      </c>
      <c r="F5" s="29" t="s">
        <v>7</v>
      </c>
      <c r="G5" s="69">
        <v>25</v>
      </c>
      <c r="H5" s="50">
        <f t="shared" ref="H5:H15" si="0">R5</f>
        <v>25</v>
      </c>
      <c r="I5" s="20">
        <f>G5-H5</f>
        <v>0</v>
      </c>
      <c r="K5" s="1">
        <v>25</v>
      </c>
      <c r="L5" s="1"/>
      <c r="M5" s="1"/>
      <c r="N5" s="1"/>
      <c r="O5" s="1"/>
      <c r="P5" s="1"/>
      <c r="Q5" s="1"/>
      <c r="R5" s="21">
        <f t="shared" ref="R5:R15" si="1">SUM(K5:Q5)</f>
        <v>25</v>
      </c>
    </row>
    <row r="6" spans="1:18" s="10" customFormat="1" ht="12.75" customHeight="1" x14ac:dyDescent="0.25">
      <c r="A6" s="29">
        <v>2</v>
      </c>
      <c r="B6" s="68"/>
      <c r="C6" s="2"/>
      <c r="D6" s="30">
        <f>Optimum!D6</f>
        <v>25</v>
      </c>
      <c r="F6" s="29" t="s">
        <v>6</v>
      </c>
      <c r="G6" s="69">
        <v>30</v>
      </c>
      <c r="H6" s="50">
        <f t="shared" si="0"/>
        <v>25</v>
      </c>
      <c r="I6" s="20">
        <f t="shared" ref="I6:I15" si="2">G6-H6</f>
        <v>5</v>
      </c>
      <c r="K6" s="1"/>
      <c r="L6" s="1">
        <v>25</v>
      </c>
      <c r="M6" s="1"/>
      <c r="N6" s="1"/>
      <c r="O6" s="1"/>
      <c r="P6" s="1"/>
      <c r="Q6" s="1"/>
      <c r="R6" s="21">
        <f t="shared" si="1"/>
        <v>25</v>
      </c>
    </row>
    <row r="7" spans="1:18" s="10" customFormat="1" ht="12.75" customHeight="1" x14ac:dyDescent="0.25">
      <c r="A7" s="29">
        <v>3</v>
      </c>
      <c r="B7" s="68"/>
      <c r="C7" s="2"/>
      <c r="D7" s="30">
        <f>Optimum!D7</f>
        <v>25</v>
      </c>
      <c r="F7" s="29" t="s">
        <v>8</v>
      </c>
      <c r="G7" s="69">
        <v>30</v>
      </c>
      <c r="H7" s="50">
        <f t="shared" si="0"/>
        <v>25</v>
      </c>
      <c r="I7" s="20">
        <f t="shared" si="2"/>
        <v>5</v>
      </c>
      <c r="K7" s="1"/>
      <c r="L7" s="1"/>
      <c r="M7" s="1">
        <v>25</v>
      </c>
      <c r="N7" s="1"/>
      <c r="O7" s="1"/>
      <c r="P7" s="1"/>
      <c r="Q7" s="1"/>
      <c r="R7" s="21">
        <f t="shared" si="1"/>
        <v>25</v>
      </c>
    </row>
    <row r="8" spans="1:18" s="10" customFormat="1" ht="12.75" customHeight="1" x14ac:dyDescent="0.25">
      <c r="A8" s="29">
        <v>4</v>
      </c>
      <c r="B8" s="68"/>
      <c r="C8" s="2"/>
      <c r="D8" s="30">
        <f>Optimum!D8</f>
        <v>30</v>
      </c>
      <c r="F8" s="29" t="s">
        <v>5</v>
      </c>
      <c r="G8" s="69">
        <v>33</v>
      </c>
      <c r="H8" s="50">
        <f t="shared" si="0"/>
        <v>27</v>
      </c>
      <c r="I8" s="20">
        <f t="shared" si="2"/>
        <v>6</v>
      </c>
      <c r="K8" s="1"/>
      <c r="L8" s="1"/>
      <c r="M8" s="1"/>
      <c r="N8" s="1">
        <v>27</v>
      </c>
      <c r="O8" s="1"/>
      <c r="P8" s="1"/>
      <c r="Q8" s="1"/>
      <c r="R8" s="21">
        <f t="shared" si="1"/>
        <v>27</v>
      </c>
    </row>
    <row r="9" spans="1:18" s="10" customFormat="1" ht="12.75" customHeight="1" x14ac:dyDescent="0.25">
      <c r="A9" s="29">
        <v>5</v>
      </c>
      <c r="B9" s="68"/>
      <c r="C9" s="2"/>
      <c r="D9" s="30">
        <f>Optimum!D9</f>
        <v>33</v>
      </c>
      <c r="F9" s="29" t="s">
        <v>15</v>
      </c>
      <c r="G9" s="69">
        <v>25</v>
      </c>
      <c r="H9" s="50">
        <f t="shared" si="0"/>
        <v>19</v>
      </c>
      <c r="I9" s="20">
        <f t="shared" si="2"/>
        <v>6</v>
      </c>
      <c r="K9" s="1"/>
      <c r="L9" s="1"/>
      <c r="M9" s="1"/>
      <c r="N9" s="1">
        <v>8</v>
      </c>
      <c r="O9" s="1">
        <v>11</v>
      </c>
      <c r="P9" s="1"/>
      <c r="Q9" s="1"/>
      <c r="R9" s="21">
        <f t="shared" si="1"/>
        <v>19</v>
      </c>
    </row>
    <row r="10" spans="1:18" s="10" customFormat="1" ht="12.75" customHeight="1" x14ac:dyDescent="0.25">
      <c r="A10" s="29">
        <v>6</v>
      </c>
      <c r="B10" s="68"/>
      <c r="C10" s="2"/>
      <c r="D10" s="30">
        <f>Optimum!D10</f>
        <v>25</v>
      </c>
      <c r="F10" s="29" t="s">
        <v>44</v>
      </c>
      <c r="G10" s="69">
        <v>25</v>
      </c>
      <c r="H10" s="50">
        <f t="shared" si="0"/>
        <v>19</v>
      </c>
      <c r="I10" s="20">
        <f t="shared" si="2"/>
        <v>6</v>
      </c>
      <c r="K10" s="1"/>
      <c r="L10" s="1"/>
      <c r="M10" s="1"/>
      <c r="N10" s="1"/>
      <c r="O10" s="1">
        <v>13</v>
      </c>
      <c r="P10" s="1">
        <v>6</v>
      </c>
      <c r="Q10" s="1"/>
      <c r="R10" s="21">
        <f t="shared" si="1"/>
        <v>19</v>
      </c>
    </row>
    <row r="11" spans="1:18" s="10" customFormat="1" ht="12.75" customHeight="1" x14ac:dyDescent="0.25">
      <c r="A11" s="29">
        <v>7</v>
      </c>
      <c r="B11" s="68"/>
      <c r="C11" s="2"/>
      <c r="D11" s="30">
        <f>Optimum!D11</f>
        <v>25</v>
      </c>
      <c r="F11" s="29" t="s">
        <v>14</v>
      </c>
      <c r="G11" s="69">
        <v>25</v>
      </c>
      <c r="H11" s="50">
        <f t="shared" si="0"/>
        <v>20</v>
      </c>
      <c r="I11" s="20">
        <f t="shared" si="2"/>
        <v>5</v>
      </c>
      <c r="K11" s="1"/>
      <c r="L11" s="1"/>
      <c r="M11" s="1"/>
      <c r="N11" s="1"/>
      <c r="O11" s="1"/>
      <c r="P11" s="1">
        <v>11</v>
      </c>
      <c r="Q11" s="1">
        <v>9</v>
      </c>
      <c r="R11" s="21">
        <f t="shared" si="1"/>
        <v>20</v>
      </c>
    </row>
    <row r="12" spans="1:18" s="10" customFormat="1" ht="12.75" customHeight="1" x14ac:dyDescent="0.25">
      <c r="A12" s="29">
        <v>8</v>
      </c>
      <c r="B12" s="68"/>
      <c r="C12" s="2"/>
      <c r="D12" s="30">
        <f>Optimum!D12</f>
        <v>25</v>
      </c>
      <c r="F12" s="29" t="s">
        <v>10</v>
      </c>
      <c r="G12" s="69">
        <v>33</v>
      </c>
      <c r="H12" s="50">
        <f t="shared" si="0"/>
        <v>28</v>
      </c>
      <c r="I12" s="20">
        <f t="shared" si="2"/>
        <v>5</v>
      </c>
      <c r="K12" s="1"/>
      <c r="L12" s="1"/>
      <c r="M12" s="1"/>
      <c r="N12" s="1"/>
      <c r="O12" s="1"/>
      <c r="P12" s="1"/>
      <c r="Q12" s="1">
        <v>28</v>
      </c>
      <c r="R12" s="21">
        <f t="shared" si="1"/>
        <v>28</v>
      </c>
    </row>
    <row r="13" spans="1:18" s="10" customFormat="1" ht="12.75" customHeight="1" x14ac:dyDescent="0.25">
      <c r="A13" s="29">
        <v>9</v>
      </c>
      <c r="B13" s="68"/>
      <c r="C13" s="2"/>
      <c r="D13" s="30">
        <f>Optimum!D13</f>
        <v>33</v>
      </c>
      <c r="F13" s="29"/>
      <c r="G13" s="69"/>
      <c r="H13" s="50"/>
      <c r="I13" s="20"/>
      <c r="K13" s="1"/>
      <c r="L13" s="1"/>
      <c r="M13" s="1"/>
      <c r="N13" s="1"/>
      <c r="O13" s="1"/>
      <c r="P13" s="1"/>
      <c r="Q13" s="1"/>
      <c r="R13" s="21"/>
    </row>
    <row r="14" spans="1:18" s="10" customFormat="1" ht="12.75" customHeight="1" x14ac:dyDescent="0.25">
      <c r="A14" s="29" t="s">
        <v>57</v>
      </c>
      <c r="B14" s="68"/>
      <c r="C14" s="2"/>
      <c r="D14" s="30">
        <f>Optimum!D14</f>
        <v>25</v>
      </c>
      <c r="F14" s="24" t="s">
        <v>59</v>
      </c>
      <c r="G14" s="49">
        <v>25</v>
      </c>
      <c r="H14" s="50">
        <f t="shared" si="0"/>
        <v>15</v>
      </c>
      <c r="I14" s="20">
        <f t="shared" si="2"/>
        <v>10</v>
      </c>
      <c r="K14" s="20">
        <v>5</v>
      </c>
      <c r="L14" s="20">
        <v>5</v>
      </c>
      <c r="M14" s="20">
        <v>5</v>
      </c>
      <c r="N14" s="19"/>
      <c r="O14" s="20"/>
      <c r="P14" s="20"/>
      <c r="Q14" s="20"/>
      <c r="R14" s="21">
        <f t="shared" si="1"/>
        <v>15</v>
      </c>
    </row>
    <row r="15" spans="1:18" s="10" customFormat="1" ht="12.75" customHeight="1" x14ac:dyDescent="0.25">
      <c r="A15" s="29" t="s">
        <v>58</v>
      </c>
      <c r="B15" s="68"/>
      <c r="C15" s="2"/>
      <c r="D15" s="30">
        <f>Optimum!D15</f>
        <v>25</v>
      </c>
      <c r="F15" s="24" t="s">
        <v>60</v>
      </c>
      <c r="G15" s="49">
        <v>25</v>
      </c>
      <c r="H15" s="50">
        <f t="shared" si="0"/>
        <v>20</v>
      </c>
      <c r="I15" s="20">
        <f t="shared" si="2"/>
        <v>5</v>
      </c>
      <c r="K15" s="20"/>
      <c r="L15" s="20"/>
      <c r="M15" s="20"/>
      <c r="N15" s="20">
        <v>5</v>
      </c>
      <c r="O15" s="20">
        <v>5</v>
      </c>
      <c r="P15" s="20">
        <v>8</v>
      </c>
      <c r="Q15" s="20">
        <v>2</v>
      </c>
      <c r="R15" s="21">
        <f t="shared" si="1"/>
        <v>20</v>
      </c>
    </row>
    <row r="16" spans="1:18" s="10" customFormat="1" ht="25.5" customHeight="1" x14ac:dyDescent="0.25">
      <c r="A16" s="83" t="s">
        <v>35</v>
      </c>
      <c r="B16" s="84"/>
      <c r="C16" s="85"/>
      <c r="D16" s="22">
        <f>SUM(D5:D15)</f>
        <v>296</v>
      </c>
      <c r="F16" s="24" t="s">
        <v>4</v>
      </c>
      <c r="G16" s="17">
        <f>SUM(G5:G15)</f>
        <v>276</v>
      </c>
      <c r="H16" s="18">
        <f>SUM(H5:H15)</f>
        <v>223</v>
      </c>
      <c r="I16" s="24">
        <f>SUM(I5:I15)</f>
        <v>53</v>
      </c>
      <c r="K16" s="21">
        <f t="shared" ref="K16:R16" si="3">SUM(K5:K15)</f>
        <v>30</v>
      </c>
      <c r="L16" s="21">
        <f t="shared" si="3"/>
        <v>30</v>
      </c>
      <c r="M16" s="21">
        <f t="shared" si="3"/>
        <v>30</v>
      </c>
      <c r="N16" s="21">
        <f t="shared" si="3"/>
        <v>40</v>
      </c>
      <c r="O16" s="21">
        <f t="shared" si="3"/>
        <v>29</v>
      </c>
      <c r="P16" s="21">
        <f t="shared" si="3"/>
        <v>25</v>
      </c>
      <c r="Q16" s="21">
        <f t="shared" si="3"/>
        <v>39</v>
      </c>
      <c r="R16" s="18">
        <f t="shared" si="3"/>
        <v>223</v>
      </c>
    </row>
    <row r="17" spans="1:18" s="13" customFormat="1" x14ac:dyDescent="0.3">
      <c r="B17" s="14"/>
      <c r="D17" s="15"/>
      <c r="E17" s="10"/>
      <c r="F17" s="23"/>
      <c r="G17" s="23"/>
      <c r="H17" s="23"/>
      <c r="I17" s="23"/>
    </row>
    <row r="18" spans="1:18" ht="25.5" customHeight="1" x14ac:dyDescent="0.25">
      <c r="A18" s="76" t="s">
        <v>47</v>
      </c>
      <c r="B18" s="77"/>
      <c r="C18" s="78"/>
      <c r="D18" s="26">
        <f>H16/D16</f>
        <v>0.7533783783783784</v>
      </c>
      <c r="J18" s="35" t="s">
        <v>56</v>
      </c>
      <c r="K18" s="35">
        <f>Rolls!G4</f>
        <v>30</v>
      </c>
      <c r="L18" s="35">
        <f>Rolls!G5</f>
        <v>30</v>
      </c>
      <c r="M18" s="35">
        <f>Rolls!G6</f>
        <v>30</v>
      </c>
      <c r="N18" s="35">
        <f>Rolls!G7</f>
        <v>40</v>
      </c>
      <c r="O18" s="35">
        <f>Rolls!G8</f>
        <v>29</v>
      </c>
      <c r="P18" s="35">
        <f>Rolls!G9</f>
        <v>25</v>
      </c>
      <c r="Q18" s="35">
        <f>Rolls!G10</f>
        <v>39</v>
      </c>
      <c r="R18" s="24">
        <f>SUM(K18:Q18)</f>
        <v>223</v>
      </c>
    </row>
    <row r="19" spans="1:18" x14ac:dyDescent="0.3">
      <c r="A19" s="4"/>
      <c r="B19" s="4"/>
      <c r="C19" s="4"/>
      <c r="D19" s="4"/>
      <c r="E19" s="7"/>
      <c r="F19" s="6"/>
      <c r="I19" s="6"/>
    </row>
    <row r="20" spans="1:18" ht="25.5" customHeight="1" x14ac:dyDescent="0.3">
      <c r="A20" s="76" t="s">
        <v>43</v>
      </c>
      <c r="B20" s="77"/>
      <c r="C20" s="78"/>
      <c r="D20" s="38">
        <v>10</v>
      </c>
      <c r="F20" s="6"/>
    </row>
    <row r="21" spans="1:18" x14ac:dyDescent="0.3">
      <c r="F21" s="6"/>
    </row>
    <row r="22" spans="1:18" ht="25.5" customHeight="1" x14ac:dyDescent="0.3">
      <c r="A22" s="76" t="s">
        <v>16</v>
      </c>
      <c r="B22" s="77"/>
      <c r="C22" s="78"/>
      <c r="D22" s="11">
        <f>R16/7</f>
        <v>31.857142857142858</v>
      </c>
      <c r="F22" s="6"/>
    </row>
  </sheetData>
  <mergeCells count="7">
    <mergeCell ref="A20:C20"/>
    <mergeCell ref="A22:C22"/>
    <mergeCell ref="A3:D3"/>
    <mergeCell ref="F3:I3"/>
    <mergeCell ref="K3:R3"/>
    <mergeCell ref="A16:C16"/>
    <mergeCell ref="A18:C18"/>
  </mergeCells>
  <printOptions horizontalCentered="1"/>
  <pageMargins left="0.59055118110236215" right="0.59055118110236215" top="0.59055118110236215" bottom="0.39370078740157483" header="0.19685039370078741" footer="0.19685039370078741"/>
  <pageSetup paperSize="9" orientation="landscape" horizontalDpi="300" verticalDpi="30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Summary</vt:lpstr>
      <vt:lpstr>Rolls</vt:lpstr>
      <vt:lpstr>Optimum</vt:lpstr>
      <vt:lpstr>2014-15</vt:lpstr>
      <vt:lpstr>2015-16</vt:lpstr>
      <vt:lpstr>2016-17</vt:lpstr>
      <vt:lpstr>2017-18</vt:lpstr>
      <vt:lpstr>2018-19</vt:lpstr>
      <vt:lpstr>2019-20</vt:lpstr>
      <vt:lpstr>2020-21</vt:lpstr>
      <vt:lpstr>2021-22</vt:lpstr>
      <vt:lpstr>2022-23</vt:lpstr>
      <vt:lpstr>2023-24</vt:lpstr>
      <vt:lpstr>2024-25</vt:lpstr>
      <vt:lpstr>2025-26</vt:lpstr>
      <vt:lpstr>2026-27</vt:lpstr>
      <vt:lpstr>2027-28</vt:lpstr>
      <vt:lpstr>2028-29</vt:lpstr>
    </vt:vector>
  </TitlesOfParts>
  <Company>Fujitsu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Campbell</dc:creator>
  <cp:lastModifiedBy>Margaret MacDonald - Housing &amp; Property Service</cp:lastModifiedBy>
  <cp:lastPrinted>2014-07-01T17:19:39Z</cp:lastPrinted>
  <dcterms:created xsi:type="dcterms:W3CDTF">2013-01-31T14:08:14Z</dcterms:created>
  <dcterms:modified xsi:type="dcterms:W3CDTF">2014-08-19T15:20:11Z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-483058519</vt:i4>
  </property>
  <property fmtid="{D5CDD505-2E9C-101B-9397-08002B2CF9AE}" pid="3" name="_NewReviewCycle">
    <vt:lpwstr/>
  </property>
  <property fmtid="{D5CDD505-2E9C-101B-9397-08002B2CF9AE}" pid="4" name="_EmailSubject">
    <vt:lpwstr>Tain 3-18 campus proposal</vt:lpwstr>
  </property>
  <property fmtid="{D5CDD505-2E9C-101B-9397-08002B2CF9AE}" pid="5" name="_AuthorEmail">
    <vt:lpwstr>sandra.breach@highland.gov.uk</vt:lpwstr>
  </property>
  <property fmtid="{D5CDD505-2E9C-101B-9397-08002B2CF9AE}" pid="6" name="_AuthorEmailDisplayName">
    <vt:lpwstr>Sandra Breach</vt:lpwstr>
  </property>
  <property fmtid="{D5CDD505-2E9C-101B-9397-08002B2CF9AE}" pid="7" name="_PreviousAdHocReviewCycleID">
    <vt:i4>1134007377</vt:i4>
  </property>
</Properties>
</file>