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5600" windowHeight="10995"/>
  </bookViews>
  <sheets>
    <sheet name="BIEC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21" i="1" l="1"/>
  <c r="C8" i="1"/>
  <c r="C27" i="1" l="1"/>
  <c r="C18" i="1"/>
  <c r="C7" i="1"/>
  <c r="E43" i="1" l="1"/>
  <c r="E42" i="1"/>
  <c r="E41" i="1"/>
  <c r="E40" i="1"/>
  <c r="E39" i="1"/>
  <c r="E38" i="1"/>
  <c r="D37" i="1"/>
  <c r="E36" i="1"/>
  <c r="E35" i="1"/>
  <c r="E33" i="1"/>
  <c r="E32" i="1"/>
  <c r="D31" i="1"/>
  <c r="C31" i="1"/>
  <c r="E30" i="1"/>
  <c r="E29" i="1"/>
  <c r="E28" i="1"/>
  <c r="E27" i="1"/>
  <c r="E26" i="1"/>
  <c r="D25" i="1"/>
  <c r="E24" i="1"/>
  <c r="E23" i="1"/>
  <c r="E22" i="1"/>
  <c r="E21" i="1"/>
  <c r="E20" i="1"/>
  <c r="E19" i="1"/>
  <c r="E15" i="1"/>
  <c r="E14" i="1"/>
  <c r="D13" i="1"/>
  <c r="E12" i="1"/>
  <c r="E11" i="1"/>
  <c r="E10" i="1"/>
  <c r="E9" i="1"/>
  <c r="E8" i="1"/>
  <c r="E7" i="1"/>
  <c r="C13" i="1"/>
  <c r="E31" i="1" l="1"/>
  <c r="E13" i="1"/>
  <c r="D44" i="1"/>
  <c r="D46" i="1" s="1"/>
  <c r="C37" i="1"/>
  <c r="E34" i="1"/>
  <c r="E37" i="1" s="1"/>
  <c r="E17" i="1"/>
  <c r="C25" i="1"/>
  <c r="E16" i="1"/>
  <c r="E18" i="1"/>
  <c r="E25" i="1" l="1"/>
  <c r="E44" i="1" s="1"/>
  <c r="E46" i="1" s="1"/>
  <c r="C44" i="1"/>
  <c r="C46" i="1" s="1"/>
</calcChain>
</file>

<file path=xl/sharedStrings.xml><?xml version="1.0" encoding="utf-8"?>
<sst xmlns="http://schemas.openxmlformats.org/spreadsheetml/2006/main" count="91" uniqueCount="91">
  <si>
    <t>Financial Template</t>
  </si>
  <si>
    <t>Table 1</t>
  </si>
  <si>
    <t>Column 1</t>
  </si>
  <si>
    <t>Column 2</t>
  </si>
  <si>
    <t>Column 3</t>
  </si>
  <si>
    <t>Column 4</t>
  </si>
  <si>
    <t>Row 1</t>
  </si>
  <si>
    <t>Current revenue costs for school proposed for closure</t>
  </si>
  <si>
    <t>Row 2</t>
  </si>
  <si>
    <r>
      <rPr>
        <b/>
        <sz val="11"/>
        <color indexed="8"/>
        <rFont val="Calibri"/>
        <family val="2"/>
      </rPr>
      <t>Costs for full financial year (projected annual costs)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</si>
  <si>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Annual recurring savings </t>
    </r>
    <r>
      <rPr>
        <sz val="11"/>
        <color theme="1"/>
        <rFont val="Calibri"/>
        <family val="2"/>
        <scheme val="minor"/>
      </rPr>
      <t>(column 2 minus column 3)</t>
    </r>
  </si>
  <si>
    <t>Row 3</t>
  </si>
  <si>
    <t>School costs</t>
  </si>
  <si>
    <t>Row 4</t>
  </si>
  <si>
    <t>Row 5</t>
  </si>
  <si>
    <t>teaching staff</t>
  </si>
  <si>
    <t>Row 6</t>
  </si>
  <si>
    <t>support staff</t>
  </si>
  <si>
    <t>Row 7</t>
  </si>
  <si>
    <t>teaching staff training (CPD etc)</t>
  </si>
  <si>
    <t>Row 8</t>
  </si>
  <si>
    <t>support staff training</t>
  </si>
  <si>
    <t>Row 9</t>
  </si>
  <si>
    <t>Row 10</t>
  </si>
  <si>
    <t>Row 11</t>
  </si>
  <si>
    <t>Building costs:</t>
  </si>
  <si>
    <t>Row 12</t>
  </si>
  <si>
    <t>property insurance</t>
  </si>
  <si>
    <t>Row 13</t>
  </si>
  <si>
    <t>non domestic rates</t>
  </si>
  <si>
    <t>Row 14</t>
  </si>
  <si>
    <t>water &amp; sewerage charges</t>
  </si>
  <si>
    <t>Row 15</t>
  </si>
  <si>
    <t>energy costs</t>
  </si>
  <si>
    <t>Row 16</t>
  </si>
  <si>
    <t>cleaning (contract or inhouse)</t>
  </si>
  <si>
    <t>Row 17</t>
  </si>
  <si>
    <t>building repair &amp; maintenance</t>
  </si>
  <si>
    <t>Row 18</t>
  </si>
  <si>
    <t>grounds maintenance</t>
  </si>
  <si>
    <t>Row 19</t>
  </si>
  <si>
    <t>Row 20</t>
  </si>
  <si>
    <t>revenue costs arising from capital</t>
  </si>
  <si>
    <t>Row 21</t>
  </si>
  <si>
    <t>other</t>
  </si>
  <si>
    <t>Row 22</t>
  </si>
  <si>
    <t>Row 23</t>
  </si>
  <si>
    <t>School operational costs:</t>
  </si>
  <si>
    <t>Row 24</t>
  </si>
  <si>
    <t>learning materials</t>
  </si>
  <si>
    <t>Row 25</t>
  </si>
  <si>
    <t>catering (contract or inhouse)</t>
  </si>
  <si>
    <t>Row 26</t>
  </si>
  <si>
    <t>SQA costs</t>
  </si>
  <si>
    <t>Row 27</t>
  </si>
  <si>
    <t>other school operational costs (e.g. licences)</t>
  </si>
  <si>
    <t>Row 28</t>
  </si>
  <si>
    <t>Row 29</t>
  </si>
  <si>
    <t>Row 30</t>
  </si>
  <si>
    <t xml:space="preserve">home to school </t>
  </si>
  <si>
    <t>Row 31</t>
  </si>
  <si>
    <t>other pupil transport costs</t>
  </si>
  <si>
    <t>Row 32</t>
  </si>
  <si>
    <t xml:space="preserve">staff travel </t>
  </si>
  <si>
    <t>Row 33</t>
  </si>
  <si>
    <t>SCHOOL COSTS SUB-TOTAL</t>
  </si>
  <si>
    <t>Row 34</t>
  </si>
  <si>
    <t>Row 35</t>
  </si>
  <si>
    <t>Income:</t>
  </si>
  <si>
    <t>Row 36</t>
  </si>
  <si>
    <t>Sale of meals</t>
  </si>
  <si>
    <t>Row 37</t>
  </si>
  <si>
    <t>Lets</t>
  </si>
  <si>
    <t>Row 38</t>
  </si>
  <si>
    <t>External care provider</t>
  </si>
  <si>
    <t>Row 39</t>
  </si>
  <si>
    <t xml:space="preserve">Other  </t>
  </si>
  <si>
    <t>Row 40</t>
  </si>
  <si>
    <t>SCHOOL INCOME SUB-TOTAL</t>
  </si>
  <si>
    <t>Row 41</t>
  </si>
  <si>
    <t>Row 42</t>
  </si>
  <si>
    <t>TOTAL COSTS MINUS INCOME FOR SCHOOL</t>
  </si>
  <si>
    <t>Row 43</t>
  </si>
  <si>
    <t>Row 44</t>
  </si>
  <si>
    <t>UNIT COST PER PUPIL PER YEAR</t>
  </si>
  <si>
    <t xml:space="preserve">Employee costs </t>
  </si>
  <si>
    <t xml:space="preserve">Supply costs </t>
  </si>
  <si>
    <t>facilities management costs</t>
  </si>
  <si>
    <t xml:space="preserve">Transport costs: </t>
  </si>
  <si>
    <r>
      <rPr>
        <b/>
        <sz val="11"/>
        <color indexed="8"/>
        <rFont val="Calibri"/>
        <family val="2"/>
      </rPr>
      <t>Name of School</t>
    </r>
    <r>
      <rPr>
        <sz val="11"/>
        <color theme="1"/>
        <rFont val="Calibri"/>
        <family val="2"/>
        <scheme val="minor"/>
      </rPr>
      <t xml:space="preserve">
BLACK ISLE EDUCATION CENTRE</t>
    </r>
  </si>
  <si>
    <t xml:space="preserve">Additional financial impact on receiving school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</si>
</sst>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37">
    <xf numFmtId="0" fontId="0" fillId="0" borderId="0" xfId="0"/>
    <xf numFmtId="0" fontId="2" fillId="0" borderId="0" xfId="0" applyFont="1"/>
    <xf numFmtId="2" fontId="0" fillId="0" borderId="0" xfId="0" applyNumberFormat="1"/>
    <xf numFmtId="0" fontId="0" fillId="0" borderId="0" xfId="0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Fill="1" applyBorder="1" applyAlignment="1">
      <alignment horizontal="center" wrapText="1"/>
    </xf>
    <xf numFmtId="0" fontId="0" fillId="0" borderId="1" xfId="0" applyFont="1" applyBorder="1" applyAlignment="1">
      <alignment wrapText="1"/>
    </xf>
    <xf numFmtId="2" fontId="0" fillId="0" borderId="4" xfId="0" applyNumberFormat="1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4" fillId="0" borderId="1" xfId="0" applyFont="1" applyBorder="1" applyAlignment="1">
      <alignment wrapText="1"/>
    </xf>
    <xf numFmtId="2" fontId="0" fillId="2" borderId="4" xfId="0" applyNumberFormat="1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5" fillId="0" borderId="4" xfId="0" applyFont="1" applyBorder="1"/>
    <xf numFmtId="2" fontId="0" fillId="2" borderId="4" xfId="0" applyNumberFormat="1" applyFill="1" applyBorder="1"/>
    <xf numFmtId="0" fontId="0" fillId="2" borderId="4" xfId="0" applyFill="1" applyBorder="1"/>
    <xf numFmtId="0" fontId="0" fillId="0" borderId="0" xfId="0" applyFill="1" applyBorder="1"/>
    <xf numFmtId="0" fontId="0" fillId="0" borderId="4" xfId="0" applyBorder="1"/>
    <xf numFmtId="2" fontId="0" fillId="0" borderId="4" xfId="0" applyNumberFormat="1" applyBorder="1"/>
    <xf numFmtId="0" fontId="1" fillId="0" borderId="4" xfId="0" applyFont="1" applyBorder="1"/>
    <xf numFmtId="0" fontId="1" fillId="0" borderId="1" xfId="0" applyFont="1" applyBorder="1" applyAlignment="1"/>
    <xf numFmtId="0" fontId="1" fillId="0" borderId="1" xfId="0" applyFont="1" applyFill="1" applyBorder="1" applyAlignment="1"/>
    <xf numFmtId="3" fontId="0" fillId="0" borderId="4" xfId="0" applyNumberFormat="1" applyBorder="1"/>
    <xf numFmtId="4" fontId="0" fillId="0" borderId="4" xfId="0" applyNumberFormat="1" applyBorder="1"/>
    <xf numFmtId="4" fontId="0" fillId="2" borderId="4" xfId="0" applyNumberFormat="1" applyFill="1" applyBorder="1"/>
    <xf numFmtId="4" fontId="1" fillId="3" borderId="4" xfId="0" applyNumberFormat="1" applyFont="1" applyFill="1" applyBorder="1"/>
    <xf numFmtId="4" fontId="0" fillId="0" borderId="0" xfId="0" applyNumberFormat="1"/>
    <xf numFmtId="4" fontId="1" fillId="3" borderId="4" xfId="0" applyNumberFormat="1" applyFont="1" applyFill="1" applyBorder="1" applyAlignment="1"/>
    <xf numFmtId="0" fontId="1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anj\AppData\Local\Microsoft\Windows\Temporary%20Internet%20Files\Content.Outlook\6YI3J6OD\BIEC%20Staffing%200712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F5">
            <v>60971.22</v>
          </cell>
        </row>
        <row r="6">
          <cell r="F6">
            <v>28873.21</v>
          </cell>
        </row>
        <row r="7">
          <cell r="F7">
            <v>25499.897000000001</v>
          </cell>
        </row>
        <row r="8">
          <cell r="F8">
            <v>41843.96</v>
          </cell>
        </row>
        <row r="9">
          <cell r="F9">
            <v>44343.644</v>
          </cell>
        </row>
        <row r="10">
          <cell r="F10">
            <v>14253.562771999997</v>
          </cell>
        </row>
        <row r="11">
          <cell r="F11">
            <v>7307.8950000000004</v>
          </cell>
        </row>
        <row r="12">
          <cell r="F12">
            <v>2093.297</v>
          </cell>
        </row>
        <row r="13">
          <cell r="F13">
            <v>9259.59</v>
          </cell>
        </row>
        <row r="14">
          <cell r="F14">
            <v>3511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8"/>
  <sheetViews>
    <sheetView tabSelected="1" topLeftCell="A29" zoomScale="75" zoomScaleNormal="75" workbookViewId="0">
      <selection activeCell="E13" sqref="E13"/>
    </sheetView>
  </sheetViews>
  <sheetFormatPr defaultRowHeight="15" x14ac:dyDescent="0.25"/>
  <cols>
    <col min="1" max="1" width="11.7109375" customWidth="1"/>
    <col min="2" max="2" width="49.28515625" customWidth="1"/>
    <col min="3" max="3" width="16.85546875" style="2" customWidth="1"/>
    <col min="4" max="5" width="16.85546875" customWidth="1"/>
    <col min="6" max="6" width="11.5703125" style="3" customWidth="1"/>
    <col min="7" max="7" width="8" style="3" customWidth="1"/>
    <col min="257" max="257" width="11.7109375" customWidth="1"/>
    <col min="258" max="258" width="49.28515625" customWidth="1"/>
    <col min="259" max="261" width="16.85546875" customWidth="1"/>
    <col min="262" max="262" width="11.5703125" customWidth="1"/>
    <col min="263" max="263" width="8" customWidth="1"/>
    <col min="513" max="513" width="11.7109375" customWidth="1"/>
    <col min="514" max="514" width="49.28515625" customWidth="1"/>
    <col min="515" max="517" width="16.85546875" customWidth="1"/>
    <col min="518" max="518" width="11.5703125" customWidth="1"/>
    <col min="519" max="519" width="8" customWidth="1"/>
    <col min="769" max="769" width="11.7109375" customWidth="1"/>
    <col min="770" max="770" width="49.28515625" customWidth="1"/>
    <col min="771" max="773" width="16.85546875" customWidth="1"/>
    <col min="774" max="774" width="11.5703125" customWidth="1"/>
    <col min="775" max="775" width="8" customWidth="1"/>
    <col min="1025" max="1025" width="11.7109375" customWidth="1"/>
    <col min="1026" max="1026" width="49.28515625" customWidth="1"/>
    <col min="1027" max="1029" width="16.85546875" customWidth="1"/>
    <col min="1030" max="1030" width="11.5703125" customWidth="1"/>
    <col min="1031" max="1031" width="8" customWidth="1"/>
    <col min="1281" max="1281" width="11.7109375" customWidth="1"/>
    <col min="1282" max="1282" width="49.28515625" customWidth="1"/>
    <col min="1283" max="1285" width="16.85546875" customWidth="1"/>
    <col min="1286" max="1286" width="11.5703125" customWidth="1"/>
    <col min="1287" max="1287" width="8" customWidth="1"/>
    <col min="1537" max="1537" width="11.7109375" customWidth="1"/>
    <col min="1538" max="1538" width="49.28515625" customWidth="1"/>
    <col min="1539" max="1541" width="16.85546875" customWidth="1"/>
    <col min="1542" max="1542" width="11.5703125" customWidth="1"/>
    <col min="1543" max="1543" width="8" customWidth="1"/>
    <col min="1793" max="1793" width="11.7109375" customWidth="1"/>
    <col min="1794" max="1794" width="49.28515625" customWidth="1"/>
    <col min="1795" max="1797" width="16.85546875" customWidth="1"/>
    <col min="1798" max="1798" width="11.5703125" customWidth="1"/>
    <col min="1799" max="1799" width="8" customWidth="1"/>
    <col min="2049" max="2049" width="11.7109375" customWidth="1"/>
    <col min="2050" max="2050" width="49.28515625" customWidth="1"/>
    <col min="2051" max="2053" width="16.85546875" customWidth="1"/>
    <col min="2054" max="2054" width="11.5703125" customWidth="1"/>
    <col min="2055" max="2055" width="8" customWidth="1"/>
    <col min="2305" max="2305" width="11.7109375" customWidth="1"/>
    <col min="2306" max="2306" width="49.28515625" customWidth="1"/>
    <col min="2307" max="2309" width="16.85546875" customWidth="1"/>
    <col min="2310" max="2310" width="11.5703125" customWidth="1"/>
    <col min="2311" max="2311" width="8" customWidth="1"/>
    <col min="2561" max="2561" width="11.7109375" customWidth="1"/>
    <col min="2562" max="2562" width="49.28515625" customWidth="1"/>
    <col min="2563" max="2565" width="16.85546875" customWidth="1"/>
    <col min="2566" max="2566" width="11.5703125" customWidth="1"/>
    <col min="2567" max="2567" width="8" customWidth="1"/>
    <col min="2817" max="2817" width="11.7109375" customWidth="1"/>
    <col min="2818" max="2818" width="49.28515625" customWidth="1"/>
    <col min="2819" max="2821" width="16.85546875" customWidth="1"/>
    <col min="2822" max="2822" width="11.5703125" customWidth="1"/>
    <col min="2823" max="2823" width="8" customWidth="1"/>
    <col min="3073" max="3073" width="11.7109375" customWidth="1"/>
    <col min="3074" max="3074" width="49.28515625" customWidth="1"/>
    <col min="3075" max="3077" width="16.85546875" customWidth="1"/>
    <col min="3078" max="3078" width="11.5703125" customWidth="1"/>
    <col min="3079" max="3079" width="8" customWidth="1"/>
    <col min="3329" max="3329" width="11.7109375" customWidth="1"/>
    <col min="3330" max="3330" width="49.28515625" customWidth="1"/>
    <col min="3331" max="3333" width="16.85546875" customWidth="1"/>
    <col min="3334" max="3334" width="11.5703125" customWidth="1"/>
    <col min="3335" max="3335" width="8" customWidth="1"/>
    <col min="3585" max="3585" width="11.7109375" customWidth="1"/>
    <col min="3586" max="3586" width="49.28515625" customWidth="1"/>
    <col min="3587" max="3589" width="16.85546875" customWidth="1"/>
    <col min="3590" max="3590" width="11.5703125" customWidth="1"/>
    <col min="3591" max="3591" width="8" customWidth="1"/>
    <col min="3841" max="3841" width="11.7109375" customWidth="1"/>
    <col min="3842" max="3842" width="49.28515625" customWidth="1"/>
    <col min="3843" max="3845" width="16.85546875" customWidth="1"/>
    <col min="3846" max="3846" width="11.5703125" customWidth="1"/>
    <col min="3847" max="3847" width="8" customWidth="1"/>
    <col min="4097" max="4097" width="11.7109375" customWidth="1"/>
    <col min="4098" max="4098" width="49.28515625" customWidth="1"/>
    <col min="4099" max="4101" width="16.85546875" customWidth="1"/>
    <col min="4102" max="4102" width="11.5703125" customWidth="1"/>
    <col min="4103" max="4103" width="8" customWidth="1"/>
    <col min="4353" max="4353" width="11.7109375" customWidth="1"/>
    <col min="4354" max="4354" width="49.28515625" customWidth="1"/>
    <col min="4355" max="4357" width="16.85546875" customWidth="1"/>
    <col min="4358" max="4358" width="11.5703125" customWidth="1"/>
    <col min="4359" max="4359" width="8" customWidth="1"/>
    <col min="4609" max="4609" width="11.7109375" customWidth="1"/>
    <col min="4610" max="4610" width="49.28515625" customWidth="1"/>
    <col min="4611" max="4613" width="16.85546875" customWidth="1"/>
    <col min="4614" max="4614" width="11.5703125" customWidth="1"/>
    <col min="4615" max="4615" width="8" customWidth="1"/>
    <col min="4865" max="4865" width="11.7109375" customWidth="1"/>
    <col min="4866" max="4866" width="49.28515625" customWidth="1"/>
    <col min="4867" max="4869" width="16.85546875" customWidth="1"/>
    <col min="4870" max="4870" width="11.5703125" customWidth="1"/>
    <col min="4871" max="4871" width="8" customWidth="1"/>
    <col min="5121" max="5121" width="11.7109375" customWidth="1"/>
    <col min="5122" max="5122" width="49.28515625" customWidth="1"/>
    <col min="5123" max="5125" width="16.85546875" customWidth="1"/>
    <col min="5126" max="5126" width="11.5703125" customWidth="1"/>
    <col min="5127" max="5127" width="8" customWidth="1"/>
    <col min="5377" max="5377" width="11.7109375" customWidth="1"/>
    <col min="5378" max="5378" width="49.28515625" customWidth="1"/>
    <col min="5379" max="5381" width="16.85546875" customWidth="1"/>
    <col min="5382" max="5382" width="11.5703125" customWidth="1"/>
    <col min="5383" max="5383" width="8" customWidth="1"/>
    <col min="5633" max="5633" width="11.7109375" customWidth="1"/>
    <col min="5634" max="5634" width="49.28515625" customWidth="1"/>
    <col min="5635" max="5637" width="16.85546875" customWidth="1"/>
    <col min="5638" max="5638" width="11.5703125" customWidth="1"/>
    <col min="5639" max="5639" width="8" customWidth="1"/>
    <col min="5889" max="5889" width="11.7109375" customWidth="1"/>
    <col min="5890" max="5890" width="49.28515625" customWidth="1"/>
    <col min="5891" max="5893" width="16.85546875" customWidth="1"/>
    <col min="5894" max="5894" width="11.5703125" customWidth="1"/>
    <col min="5895" max="5895" width="8" customWidth="1"/>
    <col min="6145" max="6145" width="11.7109375" customWidth="1"/>
    <col min="6146" max="6146" width="49.28515625" customWidth="1"/>
    <col min="6147" max="6149" width="16.85546875" customWidth="1"/>
    <col min="6150" max="6150" width="11.5703125" customWidth="1"/>
    <col min="6151" max="6151" width="8" customWidth="1"/>
    <col min="6401" max="6401" width="11.7109375" customWidth="1"/>
    <col min="6402" max="6402" width="49.28515625" customWidth="1"/>
    <col min="6403" max="6405" width="16.85546875" customWidth="1"/>
    <col min="6406" max="6406" width="11.5703125" customWidth="1"/>
    <col min="6407" max="6407" width="8" customWidth="1"/>
    <col min="6657" max="6657" width="11.7109375" customWidth="1"/>
    <col min="6658" max="6658" width="49.28515625" customWidth="1"/>
    <col min="6659" max="6661" width="16.85546875" customWidth="1"/>
    <col min="6662" max="6662" width="11.5703125" customWidth="1"/>
    <col min="6663" max="6663" width="8" customWidth="1"/>
    <col min="6913" max="6913" width="11.7109375" customWidth="1"/>
    <col min="6914" max="6914" width="49.28515625" customWidth="1"/>
    <col min="6915" max="6917" width="16.85546875" customWidth="1"/>
    <col min="6918" max="6918" width="11.5703125" customWidth="1"/>
    <col min="6919" max="6919" width="8" customWidth="1"/>
    <col min="7169" max="7169" width="11.7109375" customWidth="1"/>
    <col min="7170" max="7170" width="49.28515625" customWidth="1"/>
    <col min="7171" max="7173" width="16.85546875" customWidth="1"/>
    <col min="7174" max="7174" width="11.5703125" customWidth="1"/>
    <col min="7175" max="7175" width="8" customWidth="1"/>
    <col min="7425" max="7425" width="11.7109375" customWidth="1"/>
    <col min="7426" max="7426" width="49.28515625" customWidth="1"/>
    <col min="7427" max="7429" width="16.85546875" customWidth="1"/>
    <col min="7430" max="7430" width="11.5703125" customWidth="1"/>
    <col min="7431" max="7431" width="8" customWidth="1"/>
    <col min="7681" max="7681" width="11.7109375" customWidth="1"/>
    <col min="7682" max="7682" width="49.28515625" customWidth="1"/>
    <col min="7683" max="7685" width="16.85546875" customWidth="1"/>
    <col min="7686" max="7686" width="11.5703125" customWidth="1"/>
    <col min="7687" max="7687" width="8" customWidth="1"/>
    <col min="7937" max="7937" width="11.7109375" customWidth="1"/>
    <col min="7938" max="7938" width="49.28515625" customWidth="1"/>
    <col min="7939" max="7941" width="16.85546875" customWidth="1"/>
    <col min="7942" max="7942" width="11.5703125" customWidth="1"/>
    <col min="7943" max="7943" width="8" customWidth="1"/>
    <col min="8193" max="8193" width="11.7109375" customWidth="1"/>
    <col min="8194" max="8194" width="49.28515625" customWidth="1"/>
    <col min="8195" max="8197" width="16.85546875" customWidth="1"/>
    <col min="8198" max="8198" width="11.5703125" customWidth="1"/>
    <col min="8199" max="8199" width="8" customWidth="1"/>
    <col min="8449" max="8449" width="11.7109375" customWidth="1"/>
    <col min="8450" max="8450" width="49.28515625" customWidth="1"/>
    <col min="8451" max="8453" width="16.85546875" customWidth="1"/>
    <col min="8454" max="8454" width="11.5703125" customWidth="1"/>
    <col min="8455" max="8455" width="8" customWidth="1"/>
    <col min="8705" max="8705" width="11.7109375" customWidth="1"/>
    <col min="8706" max="8706" width="49.28515625" customWidth="1"/>
    <col min="8707" max="8709" width="16.85546875" customWidth="1"/>
    <col min="8710" max="8710" width="11.5703125" customWidth="1"/>
    <col min="8711" max="8711" width="8" customWidth="1"/>
    <col min="8961" max="8961" width="11.7109375" customWidth="1"/>
    <col min="8962" max="8962" width="49.28515625" customWidth="1"/>
    <col min="8963" max="8965" width="16.85546875" customWidth="1"/>
    <col min="8966" max="8966" width="11.5703125" customWidth="1"/>
    <col min="8967" max="8967" width="8" customWidth="1"/>
    <col min="9217" max="9217" width="11.7109375" customWidth="1"/>
    <col min="9218" max="9218" width="49.28515625" customWidth="1"/>
    <col min="9219" max="9221" width="16.85546875" customWidth="1"/>
    <col min="9222" max="9222" width="11.5703125" customWidth="1"/>
    <col min="9223" max="9223" width="8" customWidth="1"/>
    <col min="9473" max="9473" width="11.7109375" customWidth="1"/>
    <col min="9474" max="9474" width="49.28515625" customWidth="1"/>
    <col min="9475" max="9477" width="16.85546875" customWidth="1"/>
    <col min="9478" max="9478" width="11.5703125" customWidth="1"/>
    <col min="9479" max="9479" width="8" customWidth="1"/>
    <col min="9729" max="9729" width="11.7109375" customWidth="1"/>
    <col min="9730" max="9730" width="49.28515625" customWidth="1"/>
    <col min="9731" max="9733" width="16.85546875" customWidth="1"/>
    <col min="9734" max="9734" width="11.5703125" customWidth="1"/>
    <col min="9735" max="9735" width="8" customWidth="1"/>
    <col min="9985" max="9985" width="11.7109375" customWidth="1"/>
    <col min="9986" max="9986" width="49.28515625" customWidth="1"/>
    <col min="9987" max="9989" width="16.85546875" customWidth="1"/>
    <col min="9990" max="9990" width="11.5703125" customWidth="1"/>
    <col min="9991" max="9991" width="8" customWidth="1"/>
    <col min="10241" max="10241" width="11.7109375" customWidth="1"/>
    <col min="10242" max="10242" width="49.28515625" customWidth="1"/>
    <col min="10243" max="10245" width="16.85546875" customWidth="1"/>
    <col min="10246" max="10246" width="11.5703125" customWidth="1"/>
    <col min="10247" max="10247" width="8" customWidth="1"/>
    <col min="10497" max="10497" width="11.7109375" customWidth="1"/>
    <col min="10498" max="10498" width="49.28515625" customWidth="1"/>
    <col min="10499" max="10501" width="16.85546875" customWidth="1"/>
    <col min="10502" max="10502" width="11.5703125" customWidth="1"/>
    <col min="10503" max="10503" width="8" customWidth="1"/>
    <col min="10753" max="10753" width="11.7109375" customWidth="1"/>
    <col min="10754" max="10754" width="49.28515625" customWidth="1"/>
    <col min="10755" max="10757" width="16.85546875" customWidth="1"/>
    <col min="10758" max="10758" width="11.5703125" customWidth="1"/>
    <col min="10759" max="10759" width="8" customWidth="1"/>
    <col min="11009" max="11009" width="11.7109375" customWidth="1"/>
    <col min="11010" max="11010" width="49.28515625" customWidth="1"/>
    <col min="11011" max="11013" width="16.85546875" customWidth="1"/>
    <col min="11014" max="11014" width="11.5703125" customWidth="1"/>
    <col min="11015" max="11015" width="8" customWidth="1"/>
    <col min="11265" max="11265" width="11.7109375" customWidth="1"/>
    <col min="11266" max="11266" width="49.28515625" customWidth="1"/>
    <col min="11267" max="11269" width="16.85546875" customWidth="1"/>
    <col min="11270" max="11270" width="11.5703125" customWidth="1"/>
    <col min="11271" max="11271" width="8" customWidth="1"/>
    <col min="11521" max="11521" width="11.7109375" customWidth="1"/>
    <col min="11522" max="11522" width="49.28515625" customWidth="1"/>
    <col min="11523" max="11525" width="16.85546875" customWidth="1"/>
    <col min="11526" max="11526" width="11.5703125" customWidth="1"/>
    <col min="11527" max="11527" width="8" customWidth="1"/>
    <col min="11777" max="11777" width="11.7109375" customWidth="1"/>
    <col min="11778" max="11778" width="49.28515625" customWidth="1"/>
    <col min="11779" max="11781" width="16.85546875" customWidth="1"/>
    <col min="11782" max="11782" width="11.5703125" customWidth="1"/>
    <col min="11783" max="11783" width="8" customWidth="1"/>
    <col min="12033" max="12033" width="11.7109375" customWidth="1"/>
    <col min="12034" max="12034" width="49.28515625" customWidth="1"/>
    <col min="12035" max="12037" width="16.85546875" customWidth="1"/>
    <col min="12038" max="12038" width="11.5703125" customWidth="1"/>
    <col min="12039" max="12039" width="8" customWidth="1"/>
    <col min="12289" max="12289" width="11.7109375" customWidth="1"/>
    <col min="12290" max="12290" width="49.28515625" customWidth="1"/>
    <col min="12291" max="12293" width="16.85546875" customWidth="1"/>
    <col min="12294" max="12294" width="11.5703125" customWidth="1"/>
    <col min="12295" max="12295" width="8" customWidth="1"/>
    <col min="12545" max="12545" width="11.7109375" customWidth="1"/>
    <col min="12546" max="12546" width="49.28515625" customWidth="1"/>
    <col min="12547" max="12549" width="16.85546875" customWidth="1"/>
    <col min="12550" max="12550" width="11.5703125" customWidth="1"/>
    <col min="12551" max="12551" width="8" customWidth="1"/>
    <col min="12801" max="12801" width="11.7109375" customWidth="1"/>
    <col min="12802" max="12802" width="49.28515625" customWidth="1"/>
    <col min="12803" max="12805" width="16.85546875" customWidth="1"/>
    <col min="12806" max="12806" width="11.5703125" customWidth="1"/>
    <col min="12807" max="12807" width="8" customWidth="1"/>
    <col min="13057" max="13057" width="11.7109375" customWidth="1"/>
    <col min="13058" max="13058" width="49.28515625" customWidth="1"/>
    <col min="13059" max="13061" width="16.85546875" customWidth="1"/>
    <col min="13062" max="13062" width="11.5703125" customWidth="1"/>
    <col min="13063" max="13063" width="8" customWidth="1"/>
    <col min="13313" max="13313" width="11.7109375" customWidth="1"/>
    <col min="13314" max="13314" width="49.28515625" customWidth="1"/>
    <col min="13315" max="13317" width="16.85546875" customWidth="1"/>
    <col min="13318" max="13318" width="11.5703125" customWidth="1"/>
    <col min="13319" max="13319" width="8" customWidth="1"/>
    <col min="13569" max="13569" width="11.7109375" customWidth="1"/>
    <col min="13570" max="13570" width="49.28515625" customWidth="1"/>
    <col min="13571" max="13573" width="16.85546875" customWidth="1"/>
    <col min="13574" max="13574" width="11.5703125" customWidth="1"/>
    <col min="13575" max="13575" width="8" customWidth="1"/>
    <col min="13825" max="13825" width="11.7109375" customWidth="1"/>
    <col min="13826" max="13826" width="49.28515625" customWidth="1"/>
    <col min="13827" max="13829" width="16.85546875" customWidth="1"/>
    <col min="13830" max="13830" width="11.5703125" customWidth="1"/>
    <col min="13831" max="13831" width="8" customWidth="1"/>
    <col min="14081" max="14081" width="11.7109375" customWidth="1"/>
    <col min="14082" max="14082" width="49.28515625" customWidth="1"/>
    <col min="14083" max="14085" width="16.85546875" customWidth="1"/>
    <col min="14086" max="14086" width="11.5703125" customWidth="1"/>
    <col min="14087" max="14087" width="8" customWidth="1"/>
    <col min="14337" max="14337" width="11.7109375" customWidth="1"/>
    <col min="14338" max="14338" width="49.28515625" customWidth="1"/>
    <col min="14339" max="14341" width="16.85546875" customWidth="1"/>
    <col min="14342" max="14342" width="11.5703125" customWidth="1"/>
    <col min="14343" max="14343" width="8" customWidth="1"/>
    <col min="14593" max="14593" width="11.7109375" customWidth="1"/>
    <col min="14594" max="14594" width="49.28515625" customWidth="1"/>
    <col min="14595" max="14597" width="16.85546875" customWidth="1"/>
    <col min="14598" max="14598" width="11.5703125" customWidth="1"/>
    <col min="14599" max="14599" width="8" customWidth="1"/>
    <col min="14849" max="14849" width="11.7109375" customWidth="1"/>
    <col min="14850" max="14850" width="49.28515625" customWidth="1"/>
    <col min="14851" max="14853" width="16.85546875" customWidth="1"/>
    <col min="14854" max="14854" width="11.5703125" customWidth="1"/>
    <col min="14855" max="14855" width="8" customWidth="1"/>
    <col min="15105" max="15105" width="11.7109375" customWidth="1"/>
    <col min="15106" max="15106" width="49.28515625" customWidth="1"/>
    <col min="15107" max="15109" width="16.85546875" customWidth="1"/>
    <col min="15110" max="15110" width="11.5703125" customWidth="1"/>
    <col min="15111" max="15111" width="8" customWidth="1"/>
    <col min="15361" max="15361" width="11.7109375" customWidth="1"/>
    <col min="15362" max="15362" width="49.28515625" customWidth="1"/>
    <col min="15363" max="15365" width="16.85546875" customWidth="1"/>
    <col min="15366" max="15366" width="11.5703125" customWidth="1"/>
    <col min="15367" max="15367" width="8" customWidth="1"/>
    <col min="15617" max="15617" width="11.7109375" customWidth="1"/>
    <col min="15618" max="15618" width="49.28515625" customWidth="1"/>
    <col min="15619" max="15621" width="16.85546875" customWidth="1"/>
    <col min="15622" max="15622" width="11.5703125" customWidth="1"/>
    <col min="15623" max="15623" width="8" customWidth="1"/>
    <col min="15873" max="15873" width="11.7109375" customWidth="1"/>
    <col min="15874" max="15874" width="49.28515625" customWidth="1"/>
    <col min="15875" max="15877" width="16.85546875" customWidth="1"/>
    <col min="15878" max="15878" width="11.5703125" customWidth="1"/>
    <col min="15879" max="15879" width="8" customWidth="1"/>
    <col min="16129" max="16129" width="11.7109375" customWidth="1"/>
    <col min="16130" max="16130" width="49.28515625" customWidth="1"/>
    <col min="16131" max="16133" width="16.85546875" customWidth="1"/>
    <col min="16134" max="16134" width="11.5703125" customWidth="1"/>
    <col min="16135" max="16135" width="8" customWidth="1"/>
  </cols>
  <sheetData>
    <row r="1" spans="1:7" ht="32.25" customHeight="1" x14ac:dyDescent="0.35">
      <c r="A1" s="1" t="s">
        <v>0</v>
      </c>
    </row>
    <row r="2" spans="1:7" s="5" customFormat="1" ht="27.75" customHeight="1" x14ac:dyDescent="0.25">
      <c r="A2" s="4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7"/>
      <c r="G2" s="8"/>
    </row>
    <row r="3" spans="1:7" s="9" customFormat="1" ht="32.25" customHeight="1" x14ac:dyDescent="0.25">
      <c r="A3" s="9" t="s">
        <v>6</v>
      </c>
      <c r="B3" s="34" t="s">
        <v>7</v>
      </c>
      <c r="C3" s="35"/>
      <c r="D3" s="36"/>
      <c r="E3" s="35"/>
      <c r="F3" s="10"/>
      <c r="G3" s="10"/>
    </row>
    <row r="4" spans="1:7" s="9" customFormat="1" ht="135.75" customHeight="1" x14ac:dyDescent="0.25">
      <c r="A4" s="9" t="s">
        <v>8</v>
      </c>
      <c r="B4" s="11" t="s">
        <v>89</v>
      </c>
      <c r="C4" s="12" t="s">
        <v>9</v>
      </c>
      <c r="D4" s="13" t="s">
        <v>90</v>
      </c>
      <c r="E4" s="13" t="s">
        <v>10</v>
      </c>
      <c r="F4" s="14"/>
      <c r="G4" s="15"/>
    </row>
    <row r="5" spans="1:7" s="9" customFormat="1" ht="15.75" customHeight="1" x14ac:dyDescent="0.25">
      <c r="A5" s="9" t="s">
        <v>11</v>
      </c>
      <c r="B5" s="16" t="s">
        <v>12</v>
      </c>
      <c r="C5" s="17"/>
      <c r="D5" s="18"/>
      <c r="E5" s="18"/>
      <c r="F5" s="14"/>
      <c r="G5" s="14"/>
    </row>
    <row r="6" spans="1:7" x14ac:dyDescent="0.25">
      <c r="A6" s="9" t="s">
        <v>13</v>
      </c>
      <c r="B6" s="19" t="s">
        <v>85</v>
      </c>
      <c r="C6" s="20"/>
      <c r="D6" s="21"/>
      <c r="E6" s="21"/>
      <c r="F6" s="22"/>
      <c r="G6" s="22"/>
    </row>
    <row r="7" spans="1:7" x14ac:dyDescent="0.25">
      <c r="A7" s="9" t="s">
        <v>14</v>
      </c>
      <c r="B7" s="23" t="s">
        <v>15</v>
      </c>
      <c r="C7" s="24">
        <f>[1]Sheet1!$F$5+[1]Sheet1!$F$8+[1]Sheet1!$F$9</f>
        <v>147158.82399999999</v>
      </c>
      <c r="D7" s="28">
        <v>0</v>
      </c>
      <c r="E7" s="24">
        <f>+C7-D7</f>
        <v>147158.82399999999</v>
      </c>
      <c r="F7" s="22"/>
      <c r="G7" s="22"/>
    </row>
    <row r="8" spans="1:7" x14ac:dyDescent="0.25">
      <c r="A8" s="9" t="s">
        <v>16</v>
      </c>
      <c r="B8" s="23" t="s">
        <v>17</v>
      </c>
      <c r="C8" s="29">
        <f>[1]Sheet1!$F$6+[1]Sheet1!$F$7+[1]Sheet1!$F$10+[1]Sheet1!$F$11</f>
        <v>75934.564771999998</v>
      </c>
      <c r="D8" s="29">
        <v>0</v>
      </c>
      <c r="E8" s="29">
        <f t="shared" ref="E8:E12" si="0">+C8-D8</f>
        <v>75934.564771999998</v>
      </c>
      <c r="F8" s="22"/>
      <c r="G8" s="22"/>
    </row>
    <row r="9" spans="1:7" x14ac:dyDescent="0.25">
      <c r="A9" s="9" t="s">
        <v>18</v>
      </c>
      <c r="B9" s="23" t="s">
        <v>19</v>
      </c>
      <c r="C9" s="29"/>
      <c r="D9" s="29"/>
      <c r="E9" s="29">
        <f t="shared" si="0"/>
        <v>0</v>
      </c>
      <c r="F9" s="22"/>
      <c r="G9" s="22"/>
    </row>
    <row r="10" spans="1:7" x14ac:dyDescent="0.25">
      <c r="A10" s="9" t="s">
        <v>20</v>
      </c>
      <c r="B10" s="23" t="s">
        <v>21</v>
      </c>
      <c r="C10" s="29"/>
      <c r="D10" s="29"/>
      <c r="E10" s="29">
        <f t="shared" si="0"/>
        <v>0</v>
      </c>
      <c r="F10" s="22"/>
      <c r="G10" s="22"/>
    </row>
    <row r="11" spans="1:7" x14ac:dyDescent="0.25">
      <c r="A11" s="9" t="s">
        <v>22</v>
      </c>
      <c r="B11" s="23" t="s">
        <v>86</v>
      </c>
      <c r="C11" s="29"/>
      <c r="D11" s="29"/>
      <c r="E11" s="29">
        <f t="shared" si="0"/>
        <v>0</v>
      </c>
      <c r="F11" s="22"/>
      <c r="G11" s="22"/>
    </row>
    <row r="12" spans="1:7" x14ac:dyDescent="0.25">
      <c r="A12" s="9" t="s">
        <v>23</v>
      </c>
      <c r="B12" s="23"/>
      <c r="C12" s="29"/>
      <c r="D12" s="29"/>
      <c r="E12" s="29">
        <f t="shared" si="0"/>
        <v>0</v>
      </c>
      <c r="F12" s="22"/>
      <c r="G12" s="22"/>
    </row>
    <row r="13" spans="1:7" x14ac:dyDescent="0.25">
      <c r="A13" s="9" t="s">
        <v>24</v>
      </c>
      <c r="B13" s="19" t="s">
        <v>25</v>
      </c>
      <c r="C13" s="30">
        <f>SUM(C7:C12)</f>
        <v>223093.38877199998</v>
      </c>
      <c r="D13" s="30">
        <f t="shared" ref="D13:E13" si="1">SUM(D7:D12)</f>
        <v>0</v>
      </c>
      <c r="E13" s="30">
        <f t="shared" si="1"/>
        <v>223093.38877199998</v>
      </c>
      <c r="F13" s="22"/>
      <c r="G13" s="22"/>
    </row>
    <row r="14" spans="1:7" x14ac:dyDescent="0.25">
      <c r="A14" s="9" t="s">
        <v>26</v>
      </c>
      <c r="B14" s="23" t="s">
        <v>27</v>
      </c>
      <c r="C14" s="29"/>
      <c r="D14" s="29"/>
      <c r="E14" s="29">
        <f>+C14-D14</f>
        <v>0</v>
      </c>
      <c r="F14" s="22"/>
      <c r="G14" s="22"/>
    </row>
    <row r="15" spans="1:7" x14ac:dyDescent="0.25">
      <c r="A15" s="9" t="s">
        <v>28</v>
      </c>
      <c r="B15" s="23" t="s">
        <v>29</v>
      </c>
      <c r="C15" s="29"/>
      <c r="D15" s="29"/>
      <c r="E15" s="29">
        <f t="shared" ref="E15:E24" si="2">+C15-D15</f>
        <v>0</v>
      </c>
      <c r="F15" s="22"/>
      <c r="G15" s="22"/>
    </row>
    <row r="16" spans="1:7" x14ac:dyDescent="0.25">
      <c r="A16" s="9" t="s">
        <v>30</v>
      </c>
      <c r="B16" s="23" t="s">
        <v>31</v>
      </c>
      <c r="C16" s="29">
        <v>700</v>
      </c>
      <c r="D16" s="29">
        <v>0</v>
      </c>
      <c r="E16" s="29">
        <f t="shared" si="2"/>
        <v>700</v>
      </c>
      <c r="F16" s="22"/>
      <c r="G16" s="22"/>
    </row>
    <row r="17" spans="1:7" x14ac:dyDescent="0.25">
      <c r="A17" s="9" t="s">
        <v>32</v>
      </c>
      <c r="B17" s="23" t="s">
        <v>33</v>
      </c>
      <c r="C17" s="29">
        <v>22790</v>
      </c>
      <c r="D17" s="29">
        <v>0</v>
      </c>
      <c r="E17" s="29">
        <f t="shared" si="2"/>
        <v>22790</v>
      </c>
      <c r="F17" s="22"/>
      <c r="G17" s="22"/>
    </row>
    <row r="18" spans="1:7" x14ac:dyDescent="0.25">
      <c r="A18" s="9" t="s">
        <v>34</v>
      </c>
      <c r="B18" s="23" t="s">
        <v>35</v>
      </c>
      <c r="C18" s="29">
        <f>[1]Sheet1!$F$14</f>
        <v>3511</v>
      </c>
      <c r="D18" s="29">
        <v>0</v>
      </c>
      <c r="E18" s="29">
        <f t="shared" si="2"/>
        <v>3511</v>
      </c>
      <c r="F18" s="22"/>
      <c r="G18" s="22"/>
    </row>
    <row r="19" spans="1:7" x14ac:dyDescent="0.25">
      <c r="A19" s="9" t="s">
        <v>36</v>
      </c>
      <c r="B19" s="23" t="s">
        <v>37</v>
      </c>
      <c r="C19" s="29"/>
      <c r="D19" s="29"/>
      <c r="E19" s="29">
        <f t="shared" si="2"/>
        <v>0</v>
      </c>
      <c r="F19" s="22"/>
      <c r="G19" s="22"/>
    </row>
    <row r="20" spans="1:7" x14ac:dyDescent="0.25">
      <c r="A20" s="9" t="s">
        <v>38</v>
      </c>
      <c r="B20" s="23" t="s">
        <v>39</v>
      </c>
      <c r="C20" s="29"/>
      <c r="D20" s="29"/>
      <c r="E20" s="29">
        <f t="shared" si="2"/>
        <v>0</v>
      </c>
      <c r="F20" s="22"/>
      <c r="G20" s="22"/>
    </row>
    <row r="21" spans="1:7" x14ac:dyDescent="0.25">
      <c r="A21" s="9" t="s">
        <v>40</v>
      </c>
      <c r="B21" s="23" t="s">
        <v>87</v>
      </c>
      <c r="C21" s="29">
        <f>[1]Sheet1!$F$12</f>
        <v>2093.297</v>
      </c>
      <c r="D21" s="29">
        <v>0</v>
      </c>
      <c r="E21" s="29">
        <f t="shared" si="2"/>
        <v>2093.297</v>
      </c>
      <c r="F21" s="22"/>
      <c r="G21" s="22"/>
    </row>
    <row r="22" spans="1:7" x14ac:dyDescent="0.25">
      <c r="A22" s="9" t="s">
        <v>41</v>
      </c>
      <c r="B22" s="23" t="s">
        <v>42</v>
      </c>
      <c r="C22" s="29"/>
      <c r="D22" s="29"/>
      <c r="E22" s="29">
        <f t="shared" si="2"/>
        <v>0</v>
      </c>
      <c r="F22" s="22"/>
      <c r="G22" s="22"/>
    </row>
    <row r="23" spans="1:7" x14ac:dyDescent="0.25">
      <c r="A23" s="9" t="s">
        <v>43</v>
      </c>
      <c r="B23" s="23" t="s">
        <v>44</v>
      </c>
      <c r="C23" s="29"/>
      <c r="D23" s="29"/>
      <c r="E23" s="29">
        <f t="shared" si="2"/>
        <v>0</v>
      </c>
      <c r="F23" s="22"/>
      <c r="G23" s="22"/>
    </row>
    <row r="24" spans="1:7" x14ac:dyDescent="0.25">
      <c r="A24" s="9" t="s">
        <v>45</v>
      </c>
      <c r="B24" s="23"/>
      <c r="C24" s="29"/>
      <c r="D24" s="29"/>
      <c r="E24" s="29">
        <f t="shared" si="2"/>
        <v>0</v>
      </c>
      <c r="F24" s="22"/>
      <c r="G24" s="22"/>
    </row>
    <row r="25" spans="1:7" x14ac:dyDescent="0.25">
      <c r="A25" s="9" t="s">
        <v>46</v>
      </c>
      <c r="B25" s="19" t="s">
        <v>47</v>
      </c>
      <c r="C25" s="30">
        <f>SUM(C14:C24)</f>
        <v>29094.296999999999</v>
      </c>
      <c r="D25" s="30">
        <f t="shared" ref="D25:E25" si="3">SUM(D14:D24)</f>
        <v>0</v>
      </c>
      <c r="E25" s="30">
        <f t="shared" si="3"/>
        <v>29094.296999999999</v>
      </c>
      <c r="F25" s="22"/>
      <c r="G25" s="22"/>
    </row>
    <row r="26" spans="1:7" x14ac:dyDescent="0.25">
      <c r="A26" s="9" t="s">
        <v>48</v>
      </c>
      <c r="B26" s="23" t="s">
        <v>49</v>
      </c>
      <c r="C26" s="29">
        <v>5626</v>
      </c>
      <c r="D26" s="29">
        <v>0</v>
      </c>
      <c r="E26" s="29">
        <f>+C26-D26</f>
        <v>5626</v>
      </c>
      <c r="F26" s="22"/>
      <c r="G26" s="22"/>
    </row>
    <row r="27" spans="1:7" x14ac:dyDescent="0.25">
      <c r="A27" s="9" t="s">
        <v>50</v>
      </c>
      <c r="B27" s="23" t="s">
        <v>51</v>
      </c>
      <c r="C27" s="29">
        <f>[1]Sheet1!$F$13</f>
        <v>9259.59</v>
      </c>
      <c r="D27" s="29">
        <v>0</v>
      </c>
      <c r="E27" s="29">
        <f t="shared" ref="E27:E30" si="4">+C27-D27</f>
        <v>9259.59</v>
      </c>
      <c r="F27" s="22"/>
      <c r="G27" s="22"/>
    </row>
    <row r="28" spans="1:7" x14ac:dyDescent="0.25">
      <c r="A28" s="9" t="s">
        <v>52</v>
      </c>
      <c r="B28" s="23" t="s">
        <v>53</v>
      </c>
      <c r="C28" s="29">
        <v>15</v>
      </c>
      <c r="D28" s="29">
        <v>0</v>
      </c>
      <c r="E28" s="29">
        <f t="shared" si="4"/>
        <v>15</v>
      </c>
      <c r="F28" s="22"/>
      <c r="G28" s="22"/>
    </row>
    <row r="29" spans="1:7" x14ac:dyDescent="0.25">
      <c r="A29" s="9" t="s">
        <v>54</v>
      </c>
      <c r="B29" s="23" t="s">
        <v>55</v>
      </c>
      <c r="C29" s="29">
        <v>459</v>
      </c>
      <c r="D29" s="29">
        <v>0</v>
      </c>
      <c r="E29" s="29">
        <f t="shared" si="4"/>
        <v>459</v>
      </c>
      <c r="F29" s="22"/>
      <c r="G29" s="22"/>
    </row>
    <row r="30" spans="1:7" x14ac:dyDescent="0.25">
      <c r="A30" s="9" t="s">
        <v>56</v>
      </c>
      <c r="B30" s="23"/>
      <c r="C30" s="29"/>
      <c r="D30" s="29"/>
      <c r="E30" s="29">
        <f t="shared" si="4"/>
        <v>0</v>
      </c>
      <c r="F30" s="22"/>
      <c r="G30" s="22"/>
    </row>
    <row r="31" spans="1:7" x14ac:dyDescent="0.25">
      <c r="A31" s="9" t="s">
        <v>57</v>
      </c>
      <c r="B31" s="19" t="s">
        <v>88</v>
      </c>
      <c r="C31" s="30">
        <f>SUM(C26:C30)</f>
        <v>15359.59</v>
      </c>
      <c r="D31" s="30">
        <f t="shared" ref="D31:E31" si="5">SUM(D26:D30)</f>
        <v>0</v>
      </c>
      <c r="E31" s="30">
        <f t="shared" si="5"/>
        <v>15359.59</v>
      </c>
      <c r="F31" s="22"/>
      <c r="G31" s="22"/>
    </row>
    <row r="32" spans="1:7" x14ac:dyDescent="0.25">
      <c r="A32" s="9" t="s">
        <v>58</v>
      </c>
      <c r="B32" s="23" t="s">
        <v>59</v>
      </c>
      <c r="C32" s="29"/>
      <c r="D32" s="29"/>
      <c r="E32" s="29">
        <f>+C32-D32</f>
        <v>0</v>
      </c>
      <c r="F32" s="22"/>
      <c r="G32" s="22"/>
    </row>
    <row r="33" spans="1:7" x14ac:dyDescent="0.25">
      <c r="A33" s="9" t="s">
        <v>60</v>
      </c>
      <c r="B33" s="23" t="s">
        <v>61</v>
      </c>
      <c r="C33" s="29">
        <v>5618</v>
      </c>
      <c r="D33" s="29">
        <v>0</v>
      </c>
      <c r="E33" s="29">
        <f t="shared" ref="E33:E36" si="6">+C33-D33</f>
        <v>5618</v>
      </c>
      <c r="F33" s="22"/>
      <c r="G33" s="22"/>
    </row>
    <row r="34" spans="1:7" x14ac:dyDescent="0.25">
      <c r="A34" s="9" t="s">
        <v>62</v>
      </c>
      <c r="B34" s="23" t="s">
        <v>63</v>
      </c>
      <c r="C34" s="29">
        <v>3000</v>
      </c>
      <c r="D34" s="29">
        <v>0</v>
      </c>
      <c r="E34" s="29">
        <f t="shared" si="6"/>
        <v>3000</v>
      </c>
      <c r="F34" s="22"/>
      <c r="G34" s="22"/>
    </row>
    <row r="35" spans="1:7" x14ac:dyDescent="0.25">
      <c r="A35" s="9" t="s">
        <v>64</v>
      </c>
      <c r="B35" s="25" t="s">
        <v>65</v>
      </c>
      <c r="C35" s="29"/>
      <c r="D35" s="29"/>
      <c r="E35" s="29">
        <f t="shared" si="6"/>
        <v>0</v>
      </c>
      <c r="F35" s="22"/>
      <c r="G35" s="22"/>
    </row>
    <row r="36" spans="1:7" x14ac:dyDescent="0.25">
      <c r="A36" s="9" t="s">
        <v>66</v>
      </c>
      <c r="B36" s="23"/>
      <c r="C36" s="29"/>
      <c r="D36" s="29"/>
      <c r="E36" s="29">
        <f t="shared" si="6"/>
        <v>0</v>
      </c>
      <c r="F36" s="22"/>
      <c r="G36" s="22"/>
    </row>
    <row r="37" spans="1:7" x14ac:dyDescent="0.25">
      <c r="A37" s="9" t="s">
        <v>67</v>
      </c>
      <c r="B37" s="23" t="s">
        <v>68</v>
      </c>
      <c r="C37" s="30">
        <f>SUM(C32:C36)</f>
        <v>8618</v>
      </c>
      <c r="D37" s="30">
        <f t="shared" ref="D37:E37" si="7">SUM(D32:D36)</f>
        <v>0</v>
      </c>
      <c r="E37" s="30">
        <f t="shared" si="7"/>
        <v>8618</v>
      </c>
      <c r="F37" s="22"/>
      <c r="G37" s="22"/>
    </row>
    <row r="38" spans="1:7" x14ac:dyDescent="0.25">
      <c r="A38" s="9" t="s">
        <v>69</v>
      </c>
      <c r="B38" s="23" t="s">
        <v>70</v>
      </c>
      <c r="C38" s="29"/>
      <c r="D38" s="29"/>
      <c r="E38" s="29">
        <f>+C38-D38</f>
        <v>0</v>
      </c>
      <c r="F38" s="22"/>
      <c r="G38" s="22"/>
    </row>
    <row r="39" spans="1:7" x14ac:dyDescent="0.25">
      <c r="A39" s="9" t="s">
        <v>71</v>
      </c>
      <c r="B39" s="23" t="s">
        <v>72</v>
      </c>
      <c r="C39" s="29"/>
      <c r="D39" s="29"/>
      <c r="E39" s="29">
        <f t="shared" ref="E39:E43" si="8">+C39-D39</f>
        <v>0</v>
      </c>
      <c r="F39" s="22"/>
      <c r="G39" s="22"/>
    </row>
    <row r="40" spans="1:7" x14ac:dyDescent="0.25">
      <c r="A40" s="9" t="s">
        <v>73</v>
      </c>
      <c r="B40" s="23" t="s">
        <v>74</v>
      </c>
      <c r="C40" s="29"/>
      <c r="D40" s="29"/>
      <c r="E40" s="29">
        <f t="shared" si="8"/>
        <v>0</v>
      </c>
      <c r="F40" s="22"/>
      <c r="G40" s="22"/>
    </row>
    <row r="41" spans="1:7" x14ac:dyDescent="0.25">
      <c r="A41" s="9" t="s">
        <v>75</v>
      </c>
      <c r="B41" s="23" t="s">
        <v>76</v>
      </c>
      <c r="C41" s="29"/>
      <c r="D41" s="29"/>
      <c r="E41" s="29">
        <f t="shared" si="8"/>
        <v>0</v>
      </c>
      <c r="F41" s="22"/>
      <c r="G41" s="22"/>
    </row>
    <row r="42" spans="1:7" x14ac:dyDescent="0.25">
      <c r="A42" s="9" t="s">
        <v>77</v>
      </c>
      <c r="B42" s="25" t="s">
        <v>78</v>
      </c>
      <c r="C42" s="29"/>
      <c r="D42" s="29"/>
      <c r="E42" s="29">
        <f t="shared" si="8"/>
        <v>0</v>
      </c>
      <c r="F42" s="22"/>
      <c r="G42" s="22"/>
    </row>
    <row r="43" spans="1:7" x14ac:dyDescent="0.25">
      <c r="A43" s="9" t="s">
        <v>79</v>
      </c>
      <c r="B43" s="23"/>
      <c r="C43" s="29"/>
      <c r="D43" s="29"/>
      <c r="E43" s="29">
        <f t="shared" si="8"/>
        <v>0</v>
      </c>
      <c r="F43" s="22"/>
      <c r="G43" s="22"/>
    </row>
    <row r="44" spans="1:7" x14ac:dyDescent="0.25">
      <c r="A44" s="9" t="s">
        <v>80</v>
      </c>
      <c r="B44" s="26" t="s">
        <v>81</v>
      </c>
      <c r="C44" s="31">
        <f>+C37+C31+C25+C13</f>
        <v>276165.27577199996</v>
      </c>
      <c r="D44" s="31">
        <f t="shared" ref="D44:E44" si="9">+D37+D31+D25+D13</f>
        <v>0</v>
      </c>
      <c r="E44" s="31">
        <f t="shared" si="9"/>
        <v>276165.27577199996</v>
      </c>
      <c r="F44" s="22"/>
      <c r="G44" s="22"/>
    </row>
    <row r="45" spans="1:7" x14ac:dyDescent="0.25">
      <c r="A45" s="9" t="s">
        <v>82</v>
      </c>
      <c r="C45" s="32"/>
      <c r="D45" s="32"/>
      <c r="E45" s="32"/>
      <c r="G45" s="22"/>
    </row>
    <row r="46" spans="1:7" x14ac:dyDescent="0.25">
      <c r="A46" s="9" t="s">
        <v>83</v>
      </c>
      <c r="B46" s="27" t="s">
        <v>84</v>
      </c>
      <c r="C46" s="33">
        <f>C44/2</f>
        <v>138082.63788599998</v>
      </c>
      <c r="D46" s="33">
        <f>D44/2</f>
        <v>0</v>
      </c>
      <c r="E46" s="33">
        <f>E44/2</f>
        <v>138082.63788599998</v>
      </c>
      <c r="F46" s="22"/>
      <c r="G46" s="22"/>
    </row>
    <row r="47" spans="1:7" x14ac:dyDescent="0.25">
      <c r="A47" s="9"/>
      <c r="G47" s="22"/>
    </row>
    <row r="48" spans="1:7" x14ac:dyDescent="0.25">
      <c r="A48" s="9"/>
      <c r="G48" s="22"/>
    </row>
    <row r="49" spans="1:7" x14ac:dyDescent="0.25">
      <c r="A49" s="9"/>
      <c r="G49" s="22"/>
    </row>
    <row r="50" spans="1:7" x14ac:dyDescent="0.25">
      <c r="A50" s="9"/>
      <c r="G50" s="22"/>
    </row>
    <row r="51" spans="1:7" x14ac:dyDescent="0.25">
      <c r="A51" s="9"/>
      <c r="G51" s="22"/>
    </row>
    <row r="52" spans="1:7" x14ac:dyDescent="0.25">
      <c r="A52" s="9"/>
      <c r="G52" s="22"/>
    </row>
    <row r="53" spans="1:7" x14ac:dyDescent="0.25">
      <c r="A53" s="9"/>
      <c r="G53" s="22"/>
    </row>
    <row r="54" spans="1:7" x14ac:dyDescent="0.25">
      <c r="A54" s="9"/>
      <c r="G54" s="22"/>
    </row>
    <row r="55" spans="1:7" x14ac:dyDescent="0.25">
      <c r="A55" s="9"/>
    </row>
    <row r="56" spans="1:7" x14ac:dyDescent="0.25">
      <c r="A56" s="9"/>
      <c r="G56"/>
    </row>
    <row r="57" spans="1:7" x14ac:dyDescent="0.25">
      <c r="A57" s="9"/>
      <c r="G57"/>
    </row>
    <row r="58" spans="1:7" ht="33.75" customHeight="1" x14ac:dyDescent="0.25">
      <c r="A58" s="9"/>
      <c r="G58"/>
    </row>
  </sheetData>
  <mergeCells count="2">
    <mergeCell ref="B3:C3"/>
    <mergeCell ref="D3:E3"/>
  </mergeCells>
  <pageMargins left="0.7" right="0.7" top="0.75" bottom="0.75" header="0.3" footer="0.3"/>
  <pageSetup paperSize="8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BIEC</vt:lpstr>
    </vt:vector>
  </TitlesOfParts>
  <Company>fujitsu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MacKenzie</dc:creator>
  <cp:lastModifiedBy>Ian Jackson</cp:lastModifiedBy>
  <cp:lastPrinted>2015-12-22T11:34:32Z</cp:lastPrinted>
  <dcterms:created xsi:type="dcterms:W3CDTF">2015-02-27T14:46:01Z</dcterms:created>
  <dcterms:modified xsi:type="dcterms:W3CDTF">2016-05-09T13:41:39Z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-1184339563</vt:i4>
  </property>
  <property fmtid="{D5CDD505-2E9C-101B-9397-08002B2CF9AE}" pid="3" name="_NewReviewCycle">
    <vt:lpwstr/>
  </property>
  <property fmtid="{D5CDD505-2E9C-101B-9397-08002B2CF9AE}" pid="4" name="_EmailSubject">
    <vt:lpwstr>Black Isle Education Centre</vt:lpwstr>
  </property>
  <property fmtid="{D5CDD505-2E9C-101B-9397-08002B2CF9AE}" pid="5" name="_AuthorEmail">
    <vt:lpwstr>Alistair.Bernard@highland.gov.uk</vt:lpwstr>
  </property>
  <property fmtid="{D5CDD505-2E9C-101B-9397-08002B2CF9AE}" pid="6" name="_AuthorEmailDisplayName">
    <vt:lpwstr>Alistair Bernard</vt:lpwstr>
  </property>
  <property fmtid="{D5CDD505-2E9C-101B-9397-08002B2CF9AE}" pid="7" name="_ReviewingToolsShownOnce">
    <vt:lpwstr/>
  </property>
</Properties>
</file>