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ighlandcouncil1.sharepoint.com/sites/Employability/Projects/Projects/Test &amp; Learn Challenge Grant Fund/new cost model/Guidance and Application/"/>
    </mc:Choice>
  </mc:AlternateContent>
  <xr:revisionPtr revIDLastSave="131" documentId="8_{93E2E603-62A5-4CC4-9D84-F43309D52F8D}" xr6:coauthVersionLast="47" xr6:coauthVersionMax="47" xr10:uidLastSave="{C1C3F857-BCE6-42AD-974C-3E6E02663B6F}"/>
  <bookViews>
    <workbookView xWindow="-19320" yWindow="-1965" windowWidth="19440" windowHeight="15000" xr2:uid="{6685D0D6-A012-401F-B22A-4D9AEA25205B}"/>
  </bookViews>
  <sheets>
    <sheet name="Cost Model" sheetId="3" r:id="rId1"/>
    <sheet name="Flow Chart"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1" i="3" l="1"/>
  <c r="D73" i="3"/>
  <c r="H31" i="3"/>
  <c r="G31" i="3"/>
  <c r="E29" i="3"/>
  <c r="D29" i="3"/>
  <c r="E28" i="3"/>
  <c r="D28" i="3"/>
  <c r="E27" i="3"/>
  <c r="D27" i="3"/>
  <c r="E26" i="3"/>
  <c r="D26" i="3"/>
  <c r="E25" i="3"/>
  <c r="D25" i="3"/>
  <c r="E24" i="3"/>
  <c r="D24" i="3"/>
  <c r="C29" i="3"/>
  <c r="C28" i="3"/>
  <c r="C27" i="3"/>
  <c r="D59" i="3" s="1"/>
  <c r="D65" i="3" s="1"/>
  <c r="C26" i="3"/>
  <c r="I26" i="3" s="1"/>
  <c r="C25" i="3"/>
  <c r="D43" i="3" s="1"/>
  <c r="D49" i="3" s="1"/>
  <c r="C24" i="3"/>
  <c r="D35" i="3" s="1"/>
  <c r="D41" i="3" s="1"/>
  <c r="B31" i="3"/>
  <c r="D31" i="3" l="1"/>
  <c r="F29" i="3"/>
  <c r="F28" i="3"/>
  <c r="I24" i="3"/>
  <c r="F27" i="3"/>
  <c r="E31" i="3"/>
  <c r="I28" i="3"/>
  <c r="F26" i="3"/>
  <c r="I27" i="3"/>
  <c r="D51" i="3"/>
  <c r="D57" i="3" s="1"/>
  <c r="F24" i="3"/>
  <c r="I25" i="3"/>
  <c r="I29" i="3"/>
  <c r="F25" i="3"/>
  <c r="C31" i="3"/>
  <c r="F31" i="3" l="1"/>
  <c r="I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 Hamilton</author>
  </authors>
  <commentList>
    <comment ref="B1" authorId="0" shapeId="0" xr:uid="{64FCB8D4-5D8A-400E-890D-C093CB980D95}">
      <text>
        <r>
          <rPr>
            <b/>
            <sz val="9"/>
            <color indexed="81"/>
            <rFont val="Tahoma"/>
            <charset val="1"/>
          </rPr>
          <t>Andy Hamilton:</t>
        </r>
        <r>
          <rPr>
            <sz val="9"/>
            <color indexed="81"/>
            <rFont val="Tahoma"/>
            <charset val="1"/>
          </rPr>
          <t xml:space="preserve">
from 16th October</t>
        </r>
      </text>
    </comment>
  </commentList>
</comments>
</file>

<file path=xl/sharedStrings.xml><?xml version="1.0" encoding="utf-8"?>
<sst xmlns="http://schemas.openxmlformats.org/spreadsheetml/2006/main" count="104" uniqueCount="38">
  <si>
    <t>Lots</t>
  </si>
  <si>
    <t>Caithness</t>
  </si>
  <si>
    <t>Sutherland</t>
  </si>
  <si>
    <t>East Ross</t>
  </si>
  <si>
    <t>Inverness, Nairn, Badenoch &amp; Strathspey</t>
  </si>
  <si>
    <t>Lochaber</t>
  </si>
  <si>
    <t>Skye &amp; Lochalsh and Wester Ross</t>
  </si>
  <si>
    <t>Numbers</t>
  </si>
  <si>
    <t>MAX</t>
  </si>
  <si>
    <t>Q2</t>
  </si>
  <si>
    <t>Q3</t>
  </si>
  <si>
    <t>Q4</t>
  </si>
  <si>
    <t>Service Fee</t>
  </si>
  <si>
    <t>Q1</t>
  </si>
  <si>
    <t>Q5</t>
  </si>
  <si>
    <t>Q6</t>
  </si>
  <si>
    <t>Service Fee £2250 per client</t>
  </si>
  <si>
    <t>Apr - June 24</t>
  </si>
  <si>
    <t>Jul - Sept 24</t>
  </si>
  <si>
    <t>New Registrations</t>
  </si>
  <si>
    <t xml:space="preserve">Max Job Outcome Payments </t>
  </si>
  <si>
    <t>SERVICE FEES</t>
  </si>
  <si>
    <t>Oct - Dec 23</t>
  </si>
  <si>
    <t>Jan - Mar 24</t>
  </si>
  <si>
    <t>Sep - Dec 24</t>
  </si>
  <si>
    <t>Jan - Mar 25</t>
  </si>
  <si>
    <t xml:space="preserve">Table A: </t>
  </si>
  <si>
    <t>Table B:</t>
  </si>
  <si>
    <t>Job Entry Outcome Payments</t>
  </si>
  <si>
    <t>Job Sustainment Outcome Payments</t>
  </si>
  <si>
    <t>The Payment model is based on a Service Fee which comprises of the agreed number of clients per area x £2,250 per client.  The Service Provider then has the opportunity to claim a further £500 Job Entry Outcome payment and a £500 Job Sustainment Outcome payment at 26 weeks.  It is anticipated the Service Fee will be paid over 6 quarters/18 months in retrospect. Example: It is estimated that 20 places will be used in Caithness. 20 places x £2250 = £45K. The £45k is then split in to 6 quarterly payments of £7,500. 
Table A below provides examples of the maximum earning potential (100% Job Entry and Sustainment Outcomes) and an alternative potential  income based on previous examples of delivery (the earning potential is the fixed Service Fee plus an estimate of job outcome payments and sustainability payments.
Table B below provides an indication of the quarterly split of the Service fees for each area.</t>
  </si>
  <si>
    <t xml:space="preserve">Job Entry Outcome </t>
  </si>
  <si>
    <t>Job Sustainment at 26 Weeks Outcome</t>
  </si>
  <si>
    <t xml:space="preserve">Total </t>
  </si>
  <si>
    <t>Total</t>
  </si>
  <si>
    <t>Example at 50% Job Outcome</t>
  </si>
  <si>
    <r>
      <t xml:space="preserve">Job Entry Outcome - </t>
    </r>
    <r>
      <rPr>
        <b/>
        <sz val="11"/>
        <rFont val="Calibri"/>
        <family val="2"/>
        <scheme val="minor"/>
      </rPr>
      <t>50%</t>
    </r>
    <r>
      <rPr>
        <b/>
        <sz val="11"/>
        <color theme="1"/>
        <rFont val="Calibri"/>
        <family val="2"/>
        <scheme val="minor"/>
      </rPr>
      <t xml:space="preserve"> clients</t>
    </r>
  </si>
  <si>
    <r>
      <t xml:space="preserve"> Job Sustainment at 26 Weeks Outcome -  </t>
    </r>
    <r>
      <rPr>
        <b/>
        <sz val="11"/>
        <rFont val="Calibri"/>
        <family val="2"/>
        <scheme val="minor"/>
      </rPr>
      <t>30%</t>
    </r>
    <r>
      <rPr>
        <b/>
        <sz val="11"/>
        <color theme="1"/>
        <rFont val="Calibri"/>
        <family val="2"/>
        <scheme val="minor"/>
      </rPr>
      <t xml:space="preserve"> clients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</si>
</sst>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b/>
      <sz val="11"/>
      <color theme="1"/>
      <name val="Calibri"/>
      <family val="2"/>
      <scheme val="minor"/>
    </font>
    <font>
      <sz val="8"/>
      <name val="Calibri"/>
      <family val="2"/>
      <scheme val="minor"/>
    </font>
    <font>
      <sz val="9"/>
      <color indexed="81"/>
      <name val="Tahoma"/>
      <charset val="1"/>
    </font>
    <font>
      <b/>
      <sz val="9"/>
      <color indexed="81"/>
      <name val="Tahoma"/>
      <charset val="1"/>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44" fontId="0" fillId="0" borderId="0" xfId="0" applyNumberFormat="1"/>
    <xf numFmtId="0" fontId="0" fillId="0" borderId="1" xfId="0" applyBorder="1"/>
    <xf numFmtId="44" fontId="0" fillId="0" borderId="1" xfId="0" applyNumberFormat="1" applyBorder="1"/>
    <xf numFmtId="44" fontId="1" fillId="0" borderId="0" xfId="0" applyNumberFormat="1" applyFont="1"/>
    <xf numFmtId="0" fontId="1" fillId="0" borderId="1" xfId="0" applyFont="1" applyBorder="1"/>
    <xf numFmtId="0" fontId="1" fillId="0" borderId="2" xfId="0" applyFont="1" applyBorder="1" applyAlignment="1">
      <alignment wrapText="1"/>
    </xf>
    <xf numFmtId="44" fontId="0" fillId="0" borderId="5" xfId="0" applyNumberFormat="1" applyBorder="1"/>
    <xf numFmtId="44" fontId="0" fillId="0" borderId="6" xfId="0" applyNumberFormat="1" applyBorder="1"/>
    <xf numFmtId="0" fontId="0" fillId="0" borderId="6" xfId="0" applyBorder="1"/>
    <xf numFmtId="44" fontId="1" fillId="0" borderId="7" xfId="0" applyNumberFormat="1" applyFont="1" applyBorder="1"/>
    <xf numFmtId="44" fontId="1" fillId="0" borderId="8" xfId="0" applyNumberFormat="1" applyFont="1" applyBorder="1"/>
    <xf numFmtId="0" fontId="1" fillId="0" borderId="5" xfId="0" applyFont="1" applyBorder="1" applyAlignment="1">
      <alignment wrapText="1"/>
    </xf>
    <xf numFmtId="44" fontId="1" fillId="0" borderId="9" xfId="0" applyNumberFormat="1" applyFont="1" applyBorder="1"/>
    <xf numFmtId="0" fontId="0" fillId="0" borderId="1" xfId="0" applyFont="1" applyBorder="1"/>
    <xf numFmtId="0" fontId="1" fillId="0" borderId="2" xfId="0" applyFont="1" applyBorder="1"/>
    <xf numFmtId="44" fontId="1" fillId="0" borderId="6" xfId="0" applyNumberFormat="1" applyFont="1" applyBorder="1" applyAlignment="1"/>
    <xf numFmtId="0" fontId="1" fillId="0" borderId="5" xfId="0" applyFont="1" applyBorder="1"/>
    <xf numFmtId="0" fontId="1" fillId="0" borderId="7" xfId="0" applyFont="1" applyBorder="1" applyAlignment="1">
      <alignment wrapText="1"/>
    </xf>
    <xf numFmtId="0" fontId="1" fillId="0" borderId="8" xfId="0" applyFont="1" applyBorder="1"/>
    <xf numFmtId="44" fontId="1" fillId="0" borderId="9" xfId="0" applyNumberFormat="1" applyFont="1" applyBorder="1" applyAlignment="1"/>
    <xf numFmtId="0" fontId="1" fillId="0" borderId="0" xfId="0" applyFont="1" applyBorder="1" applyAlignment="1">
      <alignment wrapText="1"/>
    </xf>
    <xf numFmtId="0" fontId="0" fillId="0" borderId="3" xfId="0" applyBorder="1"/>
    <xf numFmtId="44" fontId="0" fillId="0" borderId="3" xfId="0" applyNumberFormat="1" applyBorder="1"/>
    <xf numFmtId="0" fontId="0" fillId="0" borderId="5" xfId="0" applyBorder="1"/>
    <xf numFmtId="0" fontId="0" fillId="0" borderId="7" xfId="0" applyBorder="1"/>
    <xf numFmtId="0" fontId="0" fillId="0" borderId="8" xfId="0" applyBorder="1"/>
    <xf numFmtId="44" fontId="0" fillId="0" borderId="8" xfId="0" applyNumberFormat="1" applyBorder="1"/>
    <xf numFmtId="44" fontId="0" fillId="0" borderId="4" xfId="0" applyNumberFormat="1" applyFont="1" applyBorder="1"/>
    <xf numFmtId="44" fontId="0" fillId="0" borderId="6" xfId="0" applyNumberFormat="1" applyFont="1" applyBorder="1"/>
    <xf numFmtId="44" fontId="0" fillId="0" borderId="4" xfId="0" applyNumberFormat="1" applyBorder="1"/>
    <xf numFmtId="0" fontId="0" fillId="0" borderId="3" xfId="0" applyFont="1" applyBorder="1"/>
    <xf numFmtId="0" fontId="0" fillId="0" borderId="5" xfId="0" applyFont="1" applyBorder="1"/>
    <xf numFmtId="0" fontId="1" fillId="0" borderId="7" xfId="0" applyFont="1" applyBorder="1"/>
    <xf numFmtId="17" fontId="0" fillId="0" borderId="1" xfId="0" applyNumberFormat="1" applyBorder="1"/>
    <xf numFmtId="0" fontId="0" fillId="2" borderId="10" xfId="0" applyFill="1" applyBorder="1"/>
    <xf numFmtId="0" fontId="0" fillId="2" borderId="1" xfId="0" applyFill="1" applyBorder="1"/>
    <xf numFmtId="0" fontId="0" fillId="2" borderId="11" xfId="0" applyFill="1" applyBorder="1"/>
    <xf numFmtId="0" fontId="0" fillId="2" borderId="12" xfId="0" applyFill="1" applyBorder="1"/>
    <xf numFmtId="0" fontId="0" fillId="3" borderId="0" xfId="0" applyFill="1"/>
    <xf numFmtId="44" fontId="1" fillId="0" borderId="4" xfId="0" applyNumberFormat="1" applyFont="1" applyBorder="1"/>
    <xf numFmtId="44" fontId="1" fillId="0" borderId="6" xfId="0" applyNumberFormat="1" applyFont="1" applyBorder="1"/>
    <xf numFmtId="0" fontId="1" fillId="0" borderId="0" xfId="0" applyFont="1" applyBorder="1"/>
    <xf numFmtId="44" fontId="1" fillId="0" borderId="0" xfId="0" applyNumberFormat="1" applyFont="1" applyBorder="1" applyAlignment="1"/>
    <xf numFmtId="44" fontId="1" fillId="0" borderId="0" xfId="0" applyNumberFormat="1" applyFont="1" applyBorder="1"/>
    <xf numFmtId="0" fontId="0" fillId="3" borderId="24" xfId="0" applyFill="1" applyBorder="1"/>
    <xf numFmtId="0" fontId="0" fillId="3" borderId="25" xfId="0" applyFill="1" applyBorder="1"/>
    <xf numFmtId="0" fontId="0" fillId="3" borderId="12" xfId="0" applyFill="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561725</xdr:colOff>
      <xdr:row>5</xdr:row>
      <xdr:rowOff>47500</xdr:rowOff>
    </xdr:to>
    <xdr:pic>
      <xdr:nvPicPr>
        <xdr:cNvPr id="2" name="Picture 1">
          <a:extLst>
            <a:ext uri="{FF2B5EF4-FFF2-40B4-BE49-F238E27FC236}">
              <a16:creationId xmlns:a16="http://schemas.microsoft.com/office/drawing/2014/main" id="{5C0E6BF5-2737-6224-D11E-57C7AEA94659}"/>
            </a:ext>
          </a:extLst>
        </xdr:cNvPr>
        <xdr:cNvPicPr>
          <a:picLocks noChangeAspect="1"/>
        </xdr:cNvPicPr>
      </xdr:nvPicPr>
      <xdr:blipFill>
        <a:blip xmlns:r="http://schemas.openxmlformats.org/officeDocument/2006/relationships" r:embed="rId1"/>
        <a:stretch>
          <a:fillRect/>
        </a:stretch>
      </xdr:blipFill>
      <xdr:spPr>
        <a:xfrm>
          <a:off x="0" y="0"/>
          <a:ext cx="2000000" cy="10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96EF5-6A98-40F8-98AD-C80A08FD1DD4}">
  <dimension ref="A9:L81"/>
  <sheetViews>
    <sheetView tabSelected="1" workbookViewId="0">
      <selection activeCell="E6" sqref="E6"/>
    </sheetView>
  </sheetViews>
  <sheetFormatPr defaultRowHeight="15" x14ac:dyDescent="0.25"/>
  <cols>
    <col min="1" max="1" width="21.5703125" customWidth="1"/>
    <col min="2" max="2" width="10.85546875" customWidth="1"/>
    <col min="3" max="3" width="15.140625" style="2" customWidth="1"/>
    <col min="4" max="4" width="16.85546875" customWidth="1"/>
    <col min="5" max="5" width="17.42578125" customWidth="1"/>
    <col min="6" max="6" width="15.140625" customWidth="1"/>
    <col min="7" max="7" width="17.140625" customWidth="1"/>
    <col min="8" max="8" width="18.7109375" customWidth="1"/>
    <col min="9" max="9" width="14.28515625" customWidth="1"/>
  </cols>
  <sheetData>
    <row r="9" spans="1:12" ht="15.75" thickBot="1" x14ac:dyDescent="0.3"/>
    <row r="10" spans="1:12" x14ac:dyDescent="0.25">
      <c r="A10" s="61" t="s">
        <v>30</v>
      </c>
      <c r="B10" s="62"/>
      <c r="C10" s="62"/>
      <c r="D10" s="62"/>
      <c r="E10" s="62"/>
      <c r="F10" s="62"/>
      <c r="G10" s="62"/>
      <c r="H10" s="62"/>
      <c r="I10" s="63"/>
    </row>
    <row r="11" spans="1:12" x14ac:dyDescent="0.25">
      <c r="A11" s="64"/>
      <c r="B11" s="65"/>
      <c r="C11" s="65"/>
      <c r="D11" s="65"/>
      <c r="E11" s="65"/>
      <c r="F11" s="65"/>
      <c r="G11" s="65"/>
      <c r="H11" s="65"/>
      <c r="I11" s="66"/>
    </row>
    <row r="12" spans="1:12" ht="62.1" customHeight="1" thickBot="1" x14ac:dyDescent="0.3">
      <c r="A12" s="67"/>
      <c r="B12" s="68"/>
      <c r="C12" s="68"/>
      <c r="D12" s="68"/>
      <c r="E12" s="68"/>
      <c r="F12" s="68"/>
      <c r="G12" s="68"/>
      <c r="H12" s="68"/>
      <c r="I12" s="69"/>
    </row>
    <row r="13" spans="1:12" x14ac:dyDescent="0.25">
      <c r="B13" s="1"/>
    </row>
    <row r="15" spans="1:12" x14ac:dyDescent="0.25">
      <c r="C15" s="5"/>
      <c r="F15" s="1"/>
      <c r="G15" s="1"/>
      <c r="H15" s="1"/>
      <c r="I15" s="1"/>
      <c r="J15" s="1"/>
      <c r="K15" s="1"/>
      <c r="L15" s="1"/>
    </row>
    <row r="21" spans="1:9" ht="15.75" thickBot="1" x14ac:dyDescent="0.3"/>
    <row r="22" spans="1:9" ht="15.75" thickBot="1" x14ac:dyDescent="0.3">
      <c r="A22" s="1" t="s">
        <v>26</v>
      </c>
      <c r="D22" s="55" t="s">
        <v>20</v>
      </c>
      <c r="E22" s="56"/>
      <c r="F22" s="57"/>
      <c r="G22" s="55" t="s">
        <v>35</v>
      </c>
      <c r="H22" s="56"/>
      <c r="I22" s="57"/>
    </row>
    <row r="23" spans="1:9" ht="45" x14ac:dyDescent="0.25">
      <c r="A23" s="49" t="s">
        <v>0</v>
      </c>
      <c r="B23" s="50" t="s">
        <v>7</v>
      </c>
      <c r="C23" s="51" t="s">
        <v>16</v>
      </c>
      <c r="D23" s="52" t="s">
        <v>31</v>
      </c>
      <c r="E23" s="53" t="s">
        <v>32</v>
      </c>
      <c r="F23" s="54" t="s">
        <v>33</v>
      </c>
      <c r="G23" s="52" t="s">
        <v>36</v>
      </c>
      <c r="H23" s="53" t="s">
        <v>37</v>
      </c>
      <c r="I23" s="54" t="s">
        <v>34</v>
      </c>
    </row>
    <row r="24" spans="1:9" x14ac:dyDescent="0.25">
      <c r="A24" s="13" t="s">
        <v>1</v>
      </c>
      <c r="B24" s="6">
        <v>20</v>
      </c>
      <c r="C24" s="17">
        <f t="shared" ref="C24:C29" si="0">B24*2250</f>
        <v>45000</v>
      </c>
      <c r="D24" s="8">
        <f t="shared" ref="D24:D29" si="1">B24*500</f>
        <v>10000</v>
      </c>
      <c r="E24" s="4">
        <f t="shared" ref="E24:E29" si="2">B24*500</f>
        <v>10000</v>
      </c>
      <c r="F24" s="9">
        <f t="shared" ref="F24:F29" si="3">SUM(C24:E24)</f>
        <v>65000</v>
      </c>
      <c r="G24" s="8">
        <v>5000</v>
      </c>
      <c r="H24" s="4">
        <v>3000</v>
      </c>
      <c r="I24" s="9">
        <f t="shared" ref="I24:I29" si="4">H24+G24+C24</f>
        <v>53000</v>
      </c>
    </row>
    <row r="25" spans="1:9" x14ac:dyDescent="0.25">
      <c r="A25" s="13" t="s">
        <v>2</v>
      </c>
      <c r="B25" s="6">
        <v>10</v>
      </c>
      <c r="C25" s="17">
        <f t="shared" si="0"/>
        <v>22500</v>
      </c>
      <c r="D25" s="8">
        <f t="shared" si="1"/>
        <v>5000</v>
      </c>
      <c r="E25" s="4">
        <f t="shared" si="2"/>
        <v>5000</v>
      </c>
      <c r="F25" s="9">
        <f t="shared" si="3"/>
        <v>32500</v>
      </c>
      <c r="G25" s="8">
        <v>2500</v>
      </c>
      <c r="H25" s="4">
        <v>1500</v>
      </c>
      <c r="I25" s="9">
        <f t="shared" si="4"/>
        <v>26500</v>
      </c>
    </row>
    <row r="26" spans="1:9" x14ac:dyDescent="0.25">
      <c r="A26" s="13" t="s">
        <v>3</v>
      </c>
      <c r="B26" s="6">
        <v>30</v>
      </c>
      <c r="C26" s="17">
        <f t="shared" si="0"/>
        <v>67500</v>
      </c>
      <c r="D26" s="8">
        <f t="shared" si="1"/>
        <v>15000</v>
      </c>
      <c r="E26" s="4">
        <f t="shared" si="2"/>
        <v>15000</v>
      </c>
      <c r="F26" s="9">
        <f t="shared" si="3"/>
        <v>97500</v>
      </c>
      <c r="G26" s="8">
        <v>7500</v>
      </c>
      <c r="H26" s="4">
        <v>3000</v>
      </c>
      <c r="I26" s="9">
        <f t="shared" si="4"/>
        <v>78000</v>
      </c>
    </row>
    <row r="27" spans="1:9" ht="45" x14ac:dyDescent="0.25">
      <c r="A27" s="13" t="s">
        <v>4</v>
      </c>
      <c r="B27" s="6">
        <v>50</v>
      </c>
      <c r="C27" s="17">
        <f t="shared" si="0"/>
        <v>112500</v>
      </c>
      <c r="D27" s="8">
        <f t="shared" si="1"/>
        <v>25000</v>
      </c>
      <c r="E27" s="4">
        <f t="shared" si="2"/>
        <v>25000</v>
      </c>
      <c r="F27" s="9">
        <f t="shared" si="3"/>
        <v>162500</v>
      </c>
      <c r="G27" s="8">
        <v>12500</v>
      </c>
      <c r="H27" s="4">
        <v>7500</v>
      </c>
      <c r="I27" s="9">
        <f t="shared" si="4"/>
        <v>132500</v>
      </c>
    </row>
    <row r="28" spans="1:9" x14ac:dyDescent="0.25">
      <c r="A28" s="13" t="s">
        <v>5</v>
      </c>
      <c r="B28" s="6">
        <v>20</v>
      </c>
      <c r="C28" s="17">
        <f t="shared" si="0"/>
        <v>45000</v>
      </c>
      <c r="D28" s="8">
        <f t="shared" si="1"/>
        <v>10000</v>
      </c>
      <c r="E28" s="4">
        <f t="shared" si="2"/>
        <v>10000</v>
      </c>
      <c r="F28" s="9">
        <f t="shared" si="3"/>
        <v>65000</v>
      </c>
      <c r="G28" s="8">
        <v>5000</v>
      </c>
      <c r="H28" s="4">
        <v>3000</v>
      </c>
      <c r="I28" s="9">
        <f t="shared" si="4"/>
        <v>53000</v>
      </c>
    </row>
    <row r="29" spans="1:9" ht="30" x14ac:dyDescent="0.25">
      <c r="A29" s="13" t="s">
        <v>6</v>
      </c>
      <c r="B29" s="6">
        <v>20</v>
      </c>
      <c r="C29" s="17">
        <f t="shared" si="0"/>
        <v>45000</v>
      </c>
      <c r="D29" s="8">
        <f t="shared" si="1"/>
        <v>10000</v>
      </c>
      <c r="E29" s="4">
        <f t="shared" si="2"/>
        <v>10000</v>
      </c>
      <c r="F29" s="9">
        <f t="shared" si="3"/>
        <v>65000</v>
      </c>
      <c r="G29" s="8">
        <v>5000</v>
      </c>
      <c r="H29" s="4">
        <v>3000</v>
      </c>
      <c r="I29" s="9">
        <f t="shared" si="4"/>
        <v>53000</v>
      </c>
    </row>
    <row r="30" spans="1:9" x14ac:dyDescent="0.25">
      <c r="A30" s="18"/>
      <c r="B30" s="6"/>
      <c r="C30" s="17"/>
      <c r="D30" s="8"/>
      <c r="E30" s="4"/>
      <c r="F30" s="10"/>
      <c r="G30" s="8"/>
      <c r="H30" s="4"/>
      <c r="I30" s="9"/>
    </row>
    <row r="31" spans="1:9" ht="15.75" thickBot="1" x14ac:dyDescent="0.3">
      <c r="A31" s="19" t="s">
        <v>8</v>
      </c>
      <c r="B31" s="20">
        <f>SUM(B24:B30)</f>
        <v>150</v>
      </c>
      <c r="C31" s="21">
        <f>SUM(C24:C30)</f>
        <v>337500</v>
      </c>
      <c r="D31" s="11">
        <f>SUM(D24:D30)</f>
        <v>75000</v>
      </c>
      <c r="E31" s="12">
        <f>SUM(E24:E30)</f>
        <v>75000</v>
      </c>
      <c r="F31" s="14">
        <f>SUM(C31:E31)</f>
        <v>487500</v>
      </c>
      <c r="G31" s="11">
        <f>SUM(G24:G30)</f>
        <v>37500</v>
      </c>
      <c r="H31" s="12">
        <f>SUM(H24:H30)</f>
        <v>21000</v>
      </c>
      <c r="I31" s="14">
        <f>SUM(I24:I30)</f>
        <v>396000</v>
      </c>
    </row>
    <row r="32" spans="1:9" x14ac:dyDescent="0.25">
      <c r="A32" s="22"/>
      <c r="B32" s="43"/>
      <c r="C32" s="44"/>
      <c r="D32" s="45"/>
      <c r="E32" s="45"/>
      <c r="F32" s="45"/>
      <c r="G32" s="45"/>
      <c r="H32" s="45"/>
      <c r="I32" s="45"/>
    </row>
    <row r="33" spans="1:4" ht="15.75" thickBot="1" x14ac:dyDescent="0.3">
      <c r="A33" s="1" t="s">
        <v>27</v>
      </c>
    </row>
    <row r="34" spans="1:4" ht="15.75" thickBot="1" x14ac:dyDescent="0.3">
      <c r="A34" s="58" t="s">
        <v>21</v>
      </c>
      <c r="B34" s="59"/>
      <c r="C34" s="59"/>
      <c r="D34" s="60"/>
    </row>
    <row r="35" spans="1:4" x14ac:dyDescent="0.25">
      <c r="A35" s="16" t="s">
        <v>1</v>
      </c>
      <c r="B35" s="23" t="s">
        <v>13</v>
      </c>
      <c r="C35" s="24" t="s">
        <v>22</v>
      </c>
      <c r="D35" s="31">
        <f>C24/6</f>
        <v>7500</v>
      </c>
    </row>
    <row r="36" spans="1:4" x14ac:dyDescent="0.25">
      <c r="A36" s="25"/>
      <c r="B36" s="3" t="s">
        <v>9</v>
      </c>
      <c r="C36" s="4" t="s">
        <v>23</v>
      </c>
      <c r="D36" s="9">
        <v>7500</v>
      </c>
    </row>
    <row r="37" spans="1:4" x14ac:dyDescent="0.25">
      <c r="A37" s="25"/>
      <c r="B37" s="3" t="s">
        <v>10</v>
      </c>
      <c r="C37" s="4" t="s">
        <v>17</v>
      </c>
      <c r="D37" s="9">
        <v>7500</v>
      </c>
    </row>
    <row r="38" spans="1:4" x14ac:dyDescent="0.25">
      <c r="A38" s="25"/>
      <c r="B38" s="3" t="s">
        <v>11</v>
      </c>
      <c r="C38" s="4" t="s">
        <v>18</v>
      </c>
      <c r="D38" s="9">
        <v>7500</v>
      </c>
    </row>
    <row r="39" spans="1:4" x14ac:dyDescent="0.25">
      <c r="A39" s="25"/>
      <c r="B39" s="3" t="s">
        <v>14</v>
      </c>
      <c r="C39" s="4" t="s">
        <v>24</v>
      </c>
      <c r="D39" s="9">
        <v>7500</v>
      </c>
    </row>
    <row r="40" spans="1:4" x14ac:dyDescent="0.25">
      <c r="A40" s="25"/>
      <c r="B40" s="3" t="s">
        <v>15</v>
      </c>
      <c r="C40" s="4" t="s">
        <v>25</v>
      </c>
      <c r="D40" s="9">
        <v>7500</v>
      </c>
    </row>
    <row r="41" spans="1:4" ht="15.75" thickBot="1" x14ac:dyDescent="0.3">
      <c r="A41" s="26"/>
      <c r="B41" s="27"/>
      <c r="C41" s="28"/>
      <c r="D41" s="14">
        <f>SUM(D35:D40)</f>
        <v>45000</v>
      </c>
    </row>
    <row r="42" spans="1:4" ht="15.75" thickBot="1" x14ac:dyDescent="0.3"/>
    <row r="43" spans="1:4" x14ac:dyDescent="0.25">
      <c r="A43" s="16" t="s">
        <v>2</v>
      </c>
      <c r="B43" s="23" t="s">
        <v>13</v>
      </c>
      <c r="C43" s="24" t="s">
        <v>22</v>
      </c>
      <c r="D43" s="29">
        <f>C25/6</f>
        <v>3750</v>
      </c>
    </row>
    <row r="44" spans="1:4" x14ac:dyDescent="0.25">
      <c r="A44" s="25"/>
      <c r="B44" s="3" t="s">
        <v>9</v>
      </c>
      <c r="C44" s="4" t="s">
        <v>23</v>
      </c>
      <c r="D44" s="30">
        <v>3750</v>
      </c>
    </row>
    <row r="45" spans="1:4" x14ac:dyDescent="0.25">
      <c r="A45" s="25"/>
      <c r="B45" s="3" t="s">
        <v>10</v>
      </c>
      <c r="C45" s="4" t="s">
        <v>17</v>
      </c>
      <c r="D45" s="30">
        <v>3750</v>
      </c>
    </row>
    <row r="46" spans="1:4" x14ac:dyDescent="0.25">
      <c r="A46" s="25"/>
      <c r="B46" s="3" t="s">
        <v>11</v>
      </c>
      <c r="C46" s="4" t="s">
        <v>18</v>
      </c>
      <c r="D46" s="30">
        <v>3750</v>
      </c>
    </row>
    <row r="47" spans="1:4" x14ac:dyDescent="0.25">
      <c r="A47" s="25"/>
      <c r="B47" s="3" t="s">
        <v>14</v>
      </c>
      <c r="C47" s="4" t="s">
        <v>24</v>
      </c>
      <c r="D47" s="30">
        <v>3750</v>
      </c>
    </row>
    <row r="48" spans="1:4" x14ac:dyDescent="0.25">
      <c r="A48" s="25"/>
      <c r="B48" s="3" t="s">
        <v>15</v>
      </c>
      <c r="C48" s="4" t="s">
        <v>25</v>
      </c>
      <c r="D48" s="30">
        <v>3750</v>
      </c>
    </row>
    <row r="49" spans="1:4" ht="15.75" thickBot="1" x14ac:dyDescent="0.3">
      <c r="A49" s="26"/>
      <c r="B49" s="27"/>
      <c r="C49" s="28"/>
      <c r="D49" s="14">
        <f>SUM(D43:D48)</f>
        <v>22500</v>
      </c>
    </row>
    <row r="50" spans="1:4" ht="15.75" thickBot="1" x14ac:dyDescent="0.3"/>
    <row r="51" spans="1:4" x14ac:dyDescent="0.25">
      <c r="A51" s="16" t="s">
        <v>3</v>
      </c>
      <c r="B51" s="23" t="s">
        <v>13</v>
      </c>
      <c r="C51" s="24" t="s">
        <v>22</v>
      </c>
      <c r="D51" s="31">
        <f>C26/6</f>
        <v>11250</v>
      </c>
    </row>
    <row r="52" spans="1:4" x14ac:dyDescent="0.25">
      <c r="A52" s="25"/>
      <c r="B52" s="3" t="s">
        <v>9</v>
      </c>
      <c r="C52" s="4" t="s">
        <v>23</v>
      </c>
      <c r="D52" s="9">
        <v>11250</v>
      </c>
    </row>
    <row r="53" spans="1:4" x14ac:dyDescent="0.25">
      <c r="A53" s="25"/>
      <c r="B53" s="3" t="s">
        <v>10</v>
      </c>
      <c r="C53" s="4" t="s">
        <v>17</v>
      </c>
      <c r="D53" s="9">
        <v>11250</v>
      </c>
    </row>
    <row r="54" spans="1:4" x14ac:dyDescent="0.25">
      <c r="A54" s="25"/>
      <c r="B54" s="3" t="s">
        <v>11</v>
      </c>
      <c r="C54" s="4" t="s">
        <v>18</v>
      </c>
      <c r="D54" s="9">
        <v>11250</v>
      </c>
    </row>
    <row r="55" spans="1:4" x14ac:dyDescent="0.25">
      <c r="A55" s="25"/>
      <c r="B55" s="3" t="s">
        <v>14</v>
      </c>
      <c r="C55" s="4" t="s">
        <v>24</v>
      </c>
      <c r="D55" s="9">
        <v>11250</v>
      </c>
    </row>
    <row r="56" spans="1:4" x14ac:dyDescent="0.25">
      <c r="A56" s="25"/>
      <c r="B56" s="3" t="s">
        <v>15</v>
      </c>
      <c r="C56" s="4" t="s">
        <v>25</v>
      </c>
      <c r="D56" s="9">
        <v>11250</v>
      </c>
    </row>
    <row r="57" spans="1:4" ht="15.75" thickBot="1" x14ac:dyDescent="0.3">
      <c r="A57" s="26"/>
      <c r="B57" s="27"/>
      <c r="C57" s="28"/>
      <c r="D57" s="14">
        <f>SUM(D51:D56)</f>
        <v>67500</v>
      </c>
    </row>
    <row r="58" spans="1:4" ht="15.75" thickBot="1" x14ac:dyDescent="0.3"/>
    <row r="59" spans="1:4" ht="45" x14ac:dyDescent="0.25">
      <c r="A59" s="7" t="s">
        <v>4</v>
      </c>
      <c r="B59" s="32" t="s">
        <v>13</v>
      </c>
      <c r="C59" s="24" t="s">
        <v>22</v>
      </c>
      <c r="D59" s="41">
        <f>C27/6</f>
        <v>18750</v>
      </c>
    </row>
    <row r="60" spans="1:4" x14ac:dyDescent="0.25">
      <c r="A60" s="18"/>
      <c r="B60" s="15" t="s">
        <v>9</v>
      </c>
      <c r="C60" s="4" t="s">
        <v>23</v>
      </c>
      <c r="D60" s="42">
        <v>18750</v>
      </c>
    </row>
    <row r="61" spans="1:4" x14ac:dyDescent="0.25">
      <c r="A61" s="18"/>
      <c r="B61" s="15" t="s">
        <v>10</v>
      </c>
      <c r="C61" s="4" t="s">
        <v>17</v>
      </c>
      <c r="D61" s="42">
        <v>18750</v>
      </c>
    </row>
    <row r="62" spans="1:4" x14ac:dyDescent="0.25">
      <c r="A62" s="18"/>
      <c r="B62" s="15" t="s">
        <v>11</v>
      </c>
      <c r="C62" s="4" t="s">
        <v>18</v>
      </c>
      <c r="D62" s="42">
        <v>18750</v>
      </c>
    </row>
    <row r="63" spans="1:4" x14ac:dyDescent="0.25">
      <c r="A63" s="18"/>
      <c r="B63" s="15" t="s">
        <v>14</v>
      </c>
      <c r="C63" s="4" t="s">
        <v>24</v>
      </c>
      <c r="D63" s="42">
        <v>18750</v>
      </c>
    </row>
    <row r="64" spans="1:4" x14ac:dyDescent="0.25">
      <c r="A64" s="18"/>
      <c r="B64" s="15" t="s">
        <v>15</v>
      </c>
      <c r="C64" s="4" t="s">
        <v>25</v>
      </c>
      <c r="D64" s="42">
        <v>18750</v>
      </c>
    </row>
    <row r="65" spans="1:4" ht="15.75" thickBot="1" x14ac:dyDescent="0.3">
      <c r="A65" s="34"/>
      <c r="B65" s="20"/>
      <c r="C65" s="12"/>
      <c r="D65" s="14">
        <f>SUM(D59:D64)</f>
        <v>112500</v>
      </c>
    </row>
    <row r="66" spans="1:4" ht="15.75" thickBot="1" x14ac:dyDescent="0.3">
      <c r="A66" s="22"/>
    </row>
    <row r="67" spans="1:4" x14ac:dyDescent="0.25">
      <c r="A67" s="7" t="s">
        <v>5</v>
      </c>
      <c r="B67" s="23" t="s">
        <v>13</v>
      </c>
      <c r="C67" s="24" t="s">
        <v>22</v>
      </c>
      <c r="D67" s="31">
        <v>7500</v>
      </c>
    </row>
    <row r="68" spans="1:4" x14ac:dyDescent="0.25">
      <c r="A68" s="25"/>
      <c r="B68" s="3" t="s">
        <v>9</v>
      </c>
      <c r="C68" s="4" t="s">
        <v>23</v>
      </c>
      <c r="D68" s="9">
        <v>7500</v>
      </c>
    </row>
    <row r="69" spans="1:4" x14ac:dyDescent="0.25">
      <c r="A69" s="25"/>
      <c r="B69" s="3" t="s">
        <v>10</v>
      </c>
      <c r="C69" s="4" t="s">
        <v>17</v>
      </c>
      <c r="D69" s="9">
        <v>7500</v>
      </c>
    </row>
    <row r="70" spans="1:4" x14ac:dyDescent="0.25">
      <c r="A70" s="25"/>
      <c r="B70" s="3" t="s">
        <v>11</v>
      </c>
      <c r="C70" s="4" t="s">
        <v>18</v>
      </c>
      <c r="D70" s="9">
        <v>7500</v>
      </c>
    </row>
    <row r="71" spans="1:4" x14ac:dyDescent="0.25">
      <c r="A71" s="25"/>
      <c r="B71" s="3" t="s">
        <v>14</v>
      </c>
      <c r="C71" s="4" t="s">
        <v>24</v>
      </c>
      <c r="D71" s="9">
        <v>7500</v>
      </c>
    </row>
    <row r="72" spans="1:4" x14ac:dyDescent="0.25">
      <c r="A72" s="25"/>
      <c r="B72" s="3" t="s">
        <v>15</v>
      </c>
      <c r="C72" s="4" t="s">
        <v>25</v>
      </c>
      <c r="D72" s="9">
        <v>7500</v>
      </c>
    </row>
    <row r="73" spans="1:4" ht="15.75" thickBot="1" x14ac:dyDescent="0.3">
      <c r="A73" s="26"/>
      <c r="B73" s="27"/>
      <c r="C73" s="28"/>
      <c r="D73" s="14">
        <f>SUM(D67:D72)</f>
        <v>45000</v>
      </c>
    </row>
    <row r="74" spans="1:4" ht="15.75" thickBot="1" x14ac:dyDescent="0.3"/>
    <row r="75" spans="1:4" ht="30" x14ac:dyDescent="0.25">
      <c r="A75" s="7" t="s">
        <v>6</v>
      </c>
      <c r="B75" s="32" t="s">
        <v>13</v>
      </c>
      <c r="C75" s="24" t="s">
        <v>22</v>
      </c>
      <c r="D75" s="29">
        <v>7500</v>
      </c>
    </row>
    <row r="76" spans="1:4" x14ac:dyDescent="0.25">
      <c r="A76" s="33"/>
      <c r="B76" s="15" t="s">
        <v>9</v>
      </c>
      <c r="C76" s="4" t="s">
        <v>23</v>
      </c>
      <c r="D76" s="30">
        <v>7500</v>
      </c>
    </row>
    <row r="77" spans="1:4" x14ac:dyDescent="0.25">
      <c r="A77" s="33"/>
      <c r="B77" s="15" t="s">
        <v>10</v>
      </c>
      <c r="C77" s="4" t="s">
        <v>17</v>
      </c>
      <c r="D77" s="30">
        <v>7500</v>
      </c>
    </row>
    <row r="78" spans="1:4" x14ac:dyDescent="0.25">
      <c r="A78" s="33"/>
      <c r="B78" s="15" t="s">
        <v>11</v>
      </c>
      <c r="C78" s="4" t="s">
        <v>18</v>
      </c>
      <c r="D78" s="30">
        <v>7500</v>
      </c>
    </row>
    <row r="79" spans="1:4" x14ac:dyDescent="0.25">
      <c r="A79" s="33"/>
      <c r="B79" s="15" t="s">
        <v>14</v>
      </c>
      <c r="C79" s="4" t="s">
        <v>24</v>
      </c>
      <c r="D79" s="30">
        <v>7500</v>
      </c>
    </row>
    <row r="80" spans="1:4" x14ac:dyDescent="0.25">
      <c r="A80" s="33"/>
      <c r="B80" s="15" t="s">
        <v>15</v>
      </c>
      <c r="C80" s="4" t="s">
        <v>25</v>
      </c>
      <c r="D80" s="30">
        <v>7500</v>
      </c>
    </row>
    <row r="81" spans="1:4" ht="15.75" thickBot="1" x14ac:dyDescent="0.3">
      <c r="A81" s="34"/>
      <c r="B81" s="20"/>
      <c r="C81" s="12"/>
      <c r="D81" s="14">
        <f>SUM(D75:D80)</f>
        <v>45000</v>
      </c>
    </row>
  </sheetData>
  <mergeCells count="4">
    <mergeCell ref="D22:F22"/>
    <mergeCell ref="G22:I22"/>
    <mergeCell ref="A34:D34"/>
    <mergeCell ref="A10:I12"/>
  </mergeCells>
  <phoneticPr fontId="2" type="noConversion"/>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078CC-C6CC-4AD1-8B3E-DC694B671CEE}">
  <sheetPr>
    <pageSetUpPr fitToPage="1"/>
  </sheetPr>
  <dimension ref="A1:Z5"/>
  <sheetViews>
    <sheetView workbookViewId="0">
      <selection activeCell="D16" sqref="D16"/>
    </sheetView>
  </sheetViews>
  <sheetFormatPr defaultRowHeight="15" x14ac:dyDescent="0.25"/>
  <cols>
    <col min="1" max="1" width="40" customWidth="1"/>
  </cols>
  <sheetData>
    <row r="1" spans="1:26" x14ac:dyDescent="0.25">
      <c r="B1" s="35">
        <v>45200</v>
      </c>
      <c r="C1" s="35">
        <v>45231</v>
      </c>
      <c r="D1" s="35">
        <v>45261</v>
      </c>
      <c r="E1" s="35">
        <v>45292</v>
      </c>
      <c r="F1" s="35">
        <v>45323</v>
      </c>
      <c r="G1" s="35">
        <v>45352</v>
      </c>
      <c r="H1" s="35">
        <v>45383</v>
      </c>
      <c r="I1" s="35">
        <v>45413</v>
      </c>
      <c r="J1" s="35">
        <v>45444</v>
      </c>
      <c r="K1" s="35">
        <v>45474</v>
      </c>
      <c r="L1" s="35">
        <v>45505</v>
      </c>
      <c r="M1" s="35">
        <v>45536</v>
      </c>
      <c r="N1" s="35">
        <v>45566</v>
      </c>
      <c r="O1" s="35">
        <v>45597</v>
      </c>
      <c r="P1" s="35">
        <v>45627</v>
      </c>
      <c r="Q1" s="35">
        <v>45658</v>
      </c>
      <c r="R1" s="35">
        <v>45689</v>
      </c>
      <c r="S1" s="35">
        <v>45717</v>
      </c>
      <c r="T1" s="35">
        <v>45748</v>
      </c>
      <c r="U1" s="35">
        <v>45778</v>
      </c>
      <c r="V1" s="35">
        <v>45809</v>
      </c>
      <c r="W1" s="35">
        <v>45839</v>
      </c>
      <c r="X1" s="35">
        <v>45870</v>
      </c>
      <c r="Y1" s="35">
        <v>45901</v>
      </c>
      <c r="Z1" s="35">
        <v>45931</v>
      </c>
    </row>
    <row r="2" spans="1:26" x14ac:dyDescent="0.25">
      <c r="A2" s="3" t="s">
        <v>19</v>
      </c>
      <c r="B2" s="38"/>
      <c r="C2" s="36"/>
      <c r="D2" s="36"/>
      <c r="E2" s="36"/>
      <c r="F2" s="36"/>
      <c r="G2" s="36"/>
      <c r="H2" s="40"/>
      <c r="I2" s="40"/>
      <c r="J2" s="40"/>
      <c r="K2" s="40"/>
      <c r="L2" s="40"/>
      <c r="M2" s="40"/>
      <c r="N2" s="40"/>
      <c r="O2" s="40"/>
      <c r="P2" s="40"/>
      <c r="Q2" s="40"/>
      <c r="R2" s="40"/>
      <c r="S2" s="40"/>
      <c r="T2" s="40"/>
      <c r="U2" s="40"/>
      <c r="V2" s="40"/>
      <c r="W2" s="40"/>
      <c r="X2" s="40"/>
      <c r="Y2" s="40"/>
      <c r="Z2" s="40"/>
    </row>
    <row r="3" spans="1:26" x14ac:dyDescent="0.25">
      <c r="A3" s="3" t="s">
        <v>12</v>
      </c>
      <c r="B3" s="39"/>
      <c r="C3" s="37"/>
      <c r="D3" s="37"/>
      <c r="E3" s="37"/>
      <c r="F3" s="37"/>
      <c r="G3" s="37"/>
      <c r="H3" s="37"/>
      <c r="I3" s="37"/>
      <c r="J3" s="37"/>
      <c r="K3" s="37"/>
      <c r="L3" s="37"/>
      <c r="M3" s="37"/>
      <c r="N3" s="37"/>
      <c r="O3" s="37"/>
      <c r="P3" s="37"/>
      <c r="Q3" s="37"/>
      <c r="R3" s="37"/>
      <c r="S3" s="37"/>
      <c r="T3" s="40"/>
      <c r="U3" s="40"/>
      <c r="V3" s="40"/>
      <c r="W3" s="40"/>
      <c r="X3" s="40"/>
      <c r="Y3" s="40"/>
      <c r="Z3" s="40"/>
    </row>
    <row r="4" spans="1:26" x14ac:dyDescent="0.25">
      <c r="A4" s="3" t="s">
        <v>28</v>
      </c>
      <c r="B4" s="39"/>
      <c r="C4" s="37"/>
      <c r="D4" s="37"/>
      <c r="E4" s="37"/>
      <c r="F4" s="37"/>
      <c r="G4" s="37"/>
      <c r="H4" s="36"/>
      <c r="I4" s="36"/>
      <c r="J4" s="36"/>
      <c r="K4" s="36"/>
      <c r="L4" s="36"/>
      <c r="M4" s="36"/>
      <c r="N4" s="36"/>
      <c r="O4" s="36"/>
      <c r="P4" s="36"/>
      <c r="Q4" s="36"/>
      <c r="R4" s="36"/>
      <c r="S4" s="36"/>
      <c r="T4" s="40"/>
      <c r="U4" s="40"/>
      <c r="V4" s="40"/>
      <c r="W4" s="40"/>
      <c r="X4" s="40"/>
      <c r="Y4" s="40"/>
      <c r="Z4" s="40"/>
    </row>
    <row r="5" spans="1:26" x14ac:dyDescent="0.25">
      <c r="A5" s="3" t="s">
        <v>29</v>
      </c>
      <c r="B5" s="46"/>
      <c r="C5" s="47"/>
      <c r="D5" s="47"/>
      <c r="E5" s="47"/>
      <c r="F5" s="47"/>
      <c r="G5" s="48"/>
      <c r="H5" s="37"/>
      <c r="I5" s="37"/>
      <c r="J5" s="37"/>
      <c r="K5" s="37"/>
      <c r="L5" s="37"/>
      <c r="M5" s="37"/>
      <c r="N5" s="37"/>
      <c r="O5" s="37"/>
      <c r="P5" s="37"/>
      <c r="Q5" s="37"/>
      <c r="R5" s="37"/>
      <c r="S5" s="37"/>
      <c r="T5" s="37"/>
      <c r="U5" s="37"/>
      <c r="V5" s="37"/>
      <c r="W5" s="37"/>
      <c r="X5" s="37"/>
      <c r="Y5" s="37"/>
      <c r="Z5" s="37"/>
    </row>
  </sheetData>
  <pageMargins left="0.7" right="0.7" top="0.75" bottom="0.75" header="0.3" footer="0.3"/>
  <pageSetup paperSize="8" scale="7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1493ee6-17fe-44e5-865a-1f9b26ef1784" xsi:nil="true"/>
    <lcf76f155ced4ddcb4097134ff3c332f xmlns="2c4cb254-2f3b-47fd-bcbc-556c890f6ba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F3CA98AFF942438891B8E22FF9886E" ma:contentTypeVersion="13" ma:contentTypeDescription="Create a new document." ma:contentTypeScope="" ma:versionID="f939bc77124899a0c00a666068e341a8">
  <xsd:schema xmlns:xsd="http://www.w3.org/2001/XMLSchema" xmlns:xs="http://www.w3.org/2001/XMLSchema" xmlns:p="http://schemas.microsoft.com/office/2006/metadata/properties" xmlns:ns2="2c4cb254-2f3b-47fd-bcbc-556c890f6bae" xmlns:ns3="31493ee6-17fe-44e5-865a-1f9b26ef1784" targetNamespace="http://schemas.microsoft.com/office/2006/metadata/properties" ma:root="true" ma:fieldsID="ff2ee76708b0ac8223fbd64e57f8e8d6" ns2:_="" ns3:_="">
    <xsd:import namespace="2c4cb254-2f3b-47fd-bcbc-556c890f6bae"/>
    <xsd:import namespace="31493ee6-17fe-44e5-865a-1f9b26ef17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cb254-2f3b-47fd-bcbc-556c890f6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d8d7fc4-e056-491b-b14d-914997007d2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493ee6-17fe-44e5-865a-1f9b26ef178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5078476-44a0-4930-bf42-5c9c34f26bb6}" ma:internalName="TaxCatchAll" ma:showField="CatchAllData" ma:web="31493ee6-17fe-44e5-865a-1f9b26ef17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72A784B-BF47-4860-AE81-78631C2B7C5F}">
  <ds:schemaRefs>
    <ds:schemaRef ds:uri="http://schemas.microsoft.com/sharepoint/v3/contenttype/forms"/>
  </ds:schemaRefs>
</ds:datastoreItem>
</file>

<file path=customXml/itemProps2.xml><?xml version="1.0" encoding="utf-8"?>
<ds:datastoreItem xmlns:ds="http://schemas.openxmlformats.org/officeDocument/2006/customXml" ds:itemID="{9EF160C1-29E8-4B7C-8F60-7DE3A2077E30}">
  <ds:schemaRefs>
    <ds:schemaRef ds:uri="http://www.w3.org/XML/1998/namespace"/>
    <ds:schemaRef ds:uri="http://schemas.microsoft.com/office/2006/documentManagement/types"/>
    <ds:schemaRef ds:uri="31493ee6-17fe-44e5-865a-1f9b26ef1784"/>
    <ds:schemaRef ds:uri="http://purl.org/dc/dcmitype/"/>
    <ds:schemaRef ds:uri="2c4cb254-2f3b-47fd-bcbc-556c890f6bae"/>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5814CB03-ADDF-4B9C-9302-4E8590AA4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cb254-2f3b-47fd-bcbc-556c890f6bae"/>
    <ds:schemaRef ds:uri="31493ee6-17fe-44e5-865a-1f9b26ef1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0763A2-29C2-4A86-8B4F-4BABA033497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Model</vt:lpstr>
      <vt:lpstr>Flow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Hamilton</dc:creator>
  <cp:lastModifiedBy>Andy Hamilton (Economy &amp; Regeneration)</cp:lastModifiedBy>
  <cp:lastPrinted>2023-08-28T10:13:44Z</cp:lastPrinted>
  <dcterms:created xsi:type="dcterms:W3CDTF">2023-07-19T15:02:00Z</dcterms:created>
  <dcterms:modified xsi:type="dcterms:W3CDTF">2023-09-06T11:35:09Z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0x01010073F3CA98AFF942438891B8E22FF9886E</vt:lpwstr>
  </property>
  <property fmtid="{D5CDD505-2E9C-101B-9397-08002B2CF9AE}" pid="3" name="MediaServiceImageTags">
    <vt:lpwstr/>
  </property>
</Properties>
</file>