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8_{0FC93049-C468-4C2A-B2CC-EB500B2E4C35}" xr6:coauthVersionLast="47" xr6:coauthVersionMax="47" xr10:uidLastSave="{00000000-0000-0000-0000-000000000000}"/>
  <bookViews>
    <workbookView xWindow="-25710" yWindow="-110" windowWidth="25820" windowHeight="15500" firstSheet="3" activeTab="3" xr2:uid="{00000000-000D-0000-FFFF-FFFF00000000}"/>
  </bookViews>
  <sheets>
    <sheet name="Completing the return" sheetId="26" r:id="rId1"/>
    <sheet name="Summary" sheetId="27" r:id="rId2"/>
    <sheet name="1. Payments made" sheetId="28" r:id="rId3"/>
    <sheet name="2. Notional spending" sheetId="29" r:id="rId4"/>
    <sheet name="3. Other authorised spending" sheetId="30" r:id="rId5"/>
    <sheet name="4. Invoices not received" sheetId="9" r:id="rId6"/>
    <sheet name="5. Payments not made" sheetId="31" r:id="rId7"/>
    <sheet name="6. Personal expenses" sheetId="32" r:id="rId8"/>
    <sheet name="7. Further reported expenses" sheetId="35" r:id="rId9"/>
    <sheet name="8. Permissible donations" sheetId="23" r:id="rId10"/>
    <sheet name="9. Impermissible donations" sheetId="24" r:id="rId11"/>
    <sheet name="Lists" sheetId="25" state="hidden" r:id="rId12"/>
  </sheets>
  <definedNames>
    <definedName name="_xlnm.Print_Area" localSheetId="2">'1. Payments made'!$A$1:$J$24</definedName>
    <definedName name="_xlnm.Print_Area" localSheetId="3">'2. Notional spending'!$A$1:$G$24</definedName>
    <definedName name="_xlnm.Print_Area" localSheetId="4">'3. Other authorised spending'!$A$1:$G$21</definedName>
    <definedName name="_xlnm.Print_Area" localSheetId="5">'4. Invoices not received'!$A$1:$H$20</definedName>
    <definedName name="_xlnm.Print_Area" localSheetId="6">'5. Payments not made'!$A$1:$H$21</definedName>
    <definedName name="_xlnm.Print_Area" localSheetId="7">'6. Personal expenses'!$A$1:$G$23</definedName>
    <definedName name="_xlnm.Print_Area" localSheetId="8">'7. Further reported expenses'!$A$1:$J$30</definedName>
    <definedName name="_xlnm.Print_Area" localSheetId="9">'8. Permissible donations'!$A$1:$H$21</definedName>
    <definedName name="_xlnm.Print_Area" localSheetId="10">'9. Impermissible donations'!$A$1:$G$20</definedName>
    <definedName name="_xlnm.Print_Area" localSheetId="0">'Completing the return'!$A$1:$O$67</definedName>
    <definedName name="_xlnm.Print_Area" localSheetId="1">Summary!$A$1:$R$87</definedName>
    <definedName name="_xlnm.Print_Titles" localSheetId="2">'1. Payments made'!$1:$5</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expenses'!$1:$3</definedName>
    <definedName name="_xlnm.Print_Titles" localSheetId="9">'8. Permissible donations'!$1:$5</definedName>
    <definedName name="_xlnm.Print_Titles" localSheetId="10">'9.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8" l="1"/>
  <c r="I6" i="31"/>
  <c r="I7" i="31"/>
  <c r="I8" i="31"/>
  <c r="I9" i="31"/>
  <c r="I10" i="31"/>
  <c r="I11" i="31"/>
  <c r="I12" i="31"/>
  <c r="I13" i="31"/>
  <c r="I14" i="31"/>
  <c r="I15" i="31"/>
  <c r="I16" i="31"/>
  <c r="I17" i="31"/>
  <c r="I5" i="31"/>
  <c r="H6" i="30"/>
  <c r="H7" i="30"/>
  <c r="H8" i="30"/>
  <c r="H9" i="30"/>
  <c r="H10" i="30"/>
  <c r="H11" i="30"/>
  <c r="H12" i="30"/>
  <c r="H13" i="30"/>
  <c r="H14" i="30"/>
  <c r="H15" i="30"/>
  <c r="H16" i="30"/>
  <c r="H17" i="30"/>
  <c r="H5" i="30"/>
  <c r="H7" i="29"/>
  <c r="H8" i="29"/>
  <c r="H9" i="29"/>
  <c r="H10" i="29"/>
  <c r="H11" i="29"/>
  <c r="H12" i="29"/>
  <c r="H13" i="29"/>
  <c r="H14" i="29"/>
  <c r="H15" i="29"/>
  <c r="H16" i="29"/>
  <c r="H17" i="29"/>
  <c r="H18" i="29"/>
  <c r="H6" i="29"/>
  <c r="I8" i="9"/>
  <c r="I9" i="9"/>
  <c r="I10" i="9"/>
  <c r="I11" i="9"/>
  <c r="I12" i="9"/>
  <c r="I13" i="9"/>
  <c r="I14" i="9"/>
  <c r="I15" i="9"/>
  <c r="I16" i="9"/>
  <c r="I17" i="9"/>
  <c r="I7" i="9"/>
  <c r="I6" i="9"/>
  <c r="I5" i="9"/>
  <c r="R44" i="27"/>
  <c r="K17" i="35"/>
  <c r="J28" i="35"/>
  <c r="J27" i="35"/>
  <c r="J26" i="35"/>
  <c r="K25" i="35"/>
  <c r="K24" i="35"/>
  <c r="K23" i="35"/>
  <c r="K22" i="35"/>
  <c r="K21" i="35"/>
  <c r="K20" i="35"/>
  <c r="K19" i="35"/>
  <c r="K18" i="35"/>
  <c r="K16" i="35"/>
  <c r="K15" i="35"/>
  <c r="K14" i="35"/>
  <c r="K13" i="35"/>
  <c r="K6" i="28"/>
  <c r="H19" i="27"/>
  <c r="P19" i="27"/>
  <c r="R52" i="27"/>
  <c r="Q46" i="27"/>
  <c r="Q42" i="27"/>
  <c r="R42" i="27"/>
  <c r="R46" i="27"/>
  <c r="Q44" i="27"/>
  <c r="R48" i="27"/>
  <c r="Q48" i="27"/>
  <c r="R50" i="27"/>
  <c r="Q50" i="27"/>
  <c r="Q52" i="27"/>
  <c r="K18" i="28"/>
  <c r="K17" i="28"/>
  <c r="K16" i="28"/>
  <c r="K15" i="28"/>
  <c r="K14" i="28"/>
  <c r="K13" i="28"/>
  <c r="K11" i="28"/>
  <c r="K12" i="28"/>
  <c r="K8" i="28"/>
  <c r="K7" i="28"/>
  <c r="K9" i="28"/>
  <c r="H20" i="31"/>
  <c r="H19" i="31"/>
  <c r="H18" i="31"/>
  <c r="H20" i="9"/>
  <c r="H19" i="9"/>
  <c r="H18" i="9"/>
  <c r="I20" i="9" s="1"/>
  <c r="G19" i="30"/>
  <c r="G18" i="30"/>
  <c r="E51" i="27" s="1"/>
  <c r="G20" i="30"/>
  <c r="G21" i="29"/>
  <c r="G19" i="29"/>
  <c r="G20" i="29"/>
  <c r="J19" i="28"/>
  <c r="J20" i="28"/>
  <c r="J21" i="28"/>
  <c r="G23" i="32"/>
  <c r="G20" i="32"/>
  <c r="D76" i="27" s="1"/>
  <c r="G21" i="32"/>
  <c r="N76" i="27" s="1"/>
  <c r="E20" i="32"/>
  <c r="H85" i="27"/>
  <c r="K28" i="35" l="1"/>
  <c r="I20" i="31"/>
  <c r="K21" i="28"/>
  <c r="R54" i="27"/>
  <c r="E46" i="27"/>
  <c r="H21" i="29"/>
  <c r="H20" i="30"/>
  <c r="H51" i="27"/>
  <c r="H42" i="27"/>
  <c r="E42" i="27"/>
  <c r="E55" i="27"/>
  <c r="H55" i="27"/>
  <c r="E59" i="27"/>
  <c r="H59" i="27"/>
  <c r="H46" i="27"/>
  <c r="Q54" i="27"/>
  <c r="G20" i="24"/>
  <c r="H21" i="23"/>
  <c r="H62" i="27" l="1"/>
  <c r="H83" i="27"/>
  <c r="E6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tc={AA9A4AC7-7974-4E4B-8C2B-EF10E2956FC5}</author>
  </authors>
  <commentList>
    <comment ref="I28" authorId="0" shapeId="0" xr:uid="{AA9A4AC7-7974-4E4B-8C2B-EF10E2956FC5}">
      <text>
        <t>[Threaded comment]
Your version of Excel allows you to read this threaded comment; however, any edits to it will get removed if the file is opened in a newer version of Excel. Learn more: https://go.microsoft.com/fwlink/?linkid=870924
Comment:
    Do we need this?</t>
      </text>
    </comment>
  </commentList>
</comments>
</file>

<file path=xl/sharedStrings.xml><?xml version="1.0" encoding="utf-8"?>
<sst xmlns="http://schemas.openxmlformats.org/spreadsheetml/2006/main" count="267" uniqueCount="199">
  <si>
    <t>Completing the spending return</t>
  </si>
  <si>
    <t xml:space="preserve">Please enter your details on the summary page. Once you enter the number of electors and type of constituency, the form will calculate </t>
  </si>
  <si>
    <t>your spending limit. You can find out the number of electors from your local elections office - see link below.</t>
  </si>
  <si>
    <t>Please enter your spending into the appropriate worksheet. Totals from each worksheet will display automatically on the summary page.</t>
  </si>
  <si>
    <t>If you do not have anything to enter for a particular worksheet, leave it blank. Please enter 'NIL' in the relevant box on the summary page.</t>
  </si>
  <si>
    <t xml:space="preserve">There are two regulated periods for candidates at Scottish Parliamentary elections: the long campaign and the short campaign. They </t>
  </si>
  <si>
    <t xml:space="preserve">have separate spending limits, and you must report your spending in each campaign separately. 
</t>
  </si>
  <si>
    <t>For each item of spending you will need to indicate whether it was used in the long or short campaign. The totals for each will display</t>
  </si>
  <si>
    <t>automatically on the summary form. If an item of spending was used in both periods, you should enter two different lines, one for each</t>
  </si>
  <si>
    <t xml:space="preserve">period. You should explain on the invoice that you have split the spending into two lines, along with any calculation.
</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</si>
  <si>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</si>
  <si>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</si>
  <si>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</si>
  <si>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</si>
  <si>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</si>
  <si>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</si>
  <si>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</si>
  <si>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</si>
  <si>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</si>
  <si>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</si>
  <si>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</si>
  <si>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</si>
  <si>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</si>
  <si>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</si>
  <si>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</si>
  <si>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</si>
  <si>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</si>
  <si>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notes are available on the first tab labelled 'Completing the return', and there are 10 other worksheets to complete. The last worksheet</t>
  </si>
  <si>
    <t>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</si>
  <si>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</si>
  <si>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</si>
  <si>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</si>
  <si>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</si>
  <si>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</si>
  <si>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</si>
  <si>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</si>
  <si>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</si>
  <si>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</si>
  <si>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</si>
  <si>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</si>
  <si>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</si>
  <si>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</si>
  <si>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</si>
  <si>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</si>
  <si>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</si>
  <si>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Return of candidate spending: Constituency candidates
Scottish Parliamentary elections</t>
  </si>
  <si>
    <t>Enter identification mark as on agent's and candidate's declaration</t>
  </si>
  <si>
    <t>Section 1 –  Details of candidate and election</t>
  </si>
  <si>
    <t>Constituency</t>
  </si>
  <si>
    <t>Constituency type</t>
  </si>
  <si>
    <t>Number of electors</t>
  </si>
  <si>
    <t xml:space="preserve">Date you became a candidate </t>
  </si>
  <si>
    <t>Date of election</t>
  </si>
  <si>
    <t>Date election result declared</t>
  </si>
  <si>
    <t>Candidate name</t>
  </si>
  <si>
    <t>Registered party (if applicable)</t>
  </si>
  <si>
    <t>Spending limits:</t>
  </si>
  <si>
    <t>Long campaign</t>
  </si>
  <si>
    <t xml:space="preserve">  Short campaign</t>
  </si>
  <si>
    <t>(calculated automatically once 'Number of electors' and 'Constituency type' filled in)</t>
  </si>
  <si>
    <t xml:space="preserve">Section 2 – Details of election agent </t>
  </si>
  <si>
    <t>Agent's name</t>
  </si>
  <si>
    <t xml:space="preserve">Date agent appointed </t>
  </si>
  <si>
    <t xml:space="preserve">I am the agent responsible for delivering this return of candidate's expenses under the Scottish Parliament (Elections etc) Order 2015 </t>
  </si>
  <si>
    <t xml:space="preserve">I am the candidate and I was my own election agent. I am responsible for delivering this return of candidate's expenses under the Scottish Parliament (Elections etc) Order 2015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</si>
  <si>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</si>
  <si>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</si>
  <si>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</si>
  <si>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</si>
  <si>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</si>
  <si>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</si>
  <si>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</si>
  <si>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</si>
  <si>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</si>
  <si>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</si>
  <si>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Short campaign</t>
  </si>
  <si>
    <t>Category</t>
  </si>
  <si>
    <t>£.pp</t>
  </si>
  <si>
    <t>NIL?</t>
  </si>
  <si>
    <t>Worksheet 1</t>
  </si>
  <si>
    <t>Payments made</t>
  </si>
  <si>
    <t>A. Advertising</t>
  </si>
  <si>
    <t>Totals in column - Amount incurred (£)</t>
  </si>
  <si>
    <t>B. Unsolicited material to voters</t>
  </si>
  <si>
    <t>Worksheet 2</t>
  </si>
  <si>
    <t>Notional spending</t>
  </si>
  <si>
    <t>C. Transport</t>
  </si>
  <si>
    <t>Totals in column - Value
of notional spending (£)</t>
  </si>
  <si>
    <t>D. Public meetings</t>
  </si>
  <si>
    <t>Worksheet 3</t>
  </si>
  <si>
    <t>E. Agent and other staff costs</t>
  </si>
  <si>
    <t>Other authorised spending</t>
  </si>
  <si>
    <t xml:space="preserve">F. Accommodation and administration </t>
  </si>
  <si>
    <t>Worksheet 4</t>
  </si>
  <si>
    <t xml:space="preserve">Total election spending </t>
  </si>
  <si>
    <t>Invoices not received</t>
  </si>
  <si>
    <t>Worksheet 5</t>
  </si>
  <si>
    <t>Total spending for 3a in each period should equal the total</t>
  </si>
  <si>
    <t>Payments not made</t>
  </si>
  <si>
    <t>spending for 3b for that period.</t>
  </si>
  <si>
    <t xml:space="preserve">If they are not equal, then they will go red. You should check you have selected a category A-F, and either 'Long' or 'Short' in every line in worksheets 1-5. </t>
  </si>
  <si>
    <t>Total election spending</t>
  </si>
  <si>
    <t xml:space="preserve">Personal expenses are the reasonable travel and living expenses of the candidate for the purpose of campaigning in the election, as well </t>
  </si>
  <si>
    <t>as expenses related to a candidate's disability.</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</si>
  <si>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</si>
  <si>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</si>
  <si>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to the right below.</t>
  </si>
  <si>
    <t>Long campaign total</t>
  </si>
  <si>
    <t>Short campaign total</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</si>
  <si>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</si>
  <si>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</si>
  <si>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</si>
  <si>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</si>
  <si>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</si>
  <si>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</si>
  <si>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</si>
  <si>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</si>
  <si>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</si>
  <si>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</si>
  <si>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</si>
  <si>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</si>
  <si>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</si>
  <si>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</si>
  <si>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Long or short campaign?</t>
  </si>
  <si>
    <t>Amount 
incurred (£)*</t>
  </si>
  <si>
    <t xml:space="preserve"> </t>
  </si>
  <si>
    <t>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</si>
  <si>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</si>
  <si>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</si>
  <si>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</si>
  <si>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electoralcommission.org.uk/Scottish-Parliament-candidate-notional-spending</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</si>
  <si>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</si>
  <si>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</si>
  <si>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</si>
  <si>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</si>
  <si>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</si>
  <si>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article 41)</t>
  </si>
  <si>
    <t>This is where the agent has given written authorisation to incur spending to a third party. The third party may then also make the payments.</t>
  </si>
  <si>
    <t>electoralcommission.org.uk/Scottish-Parliament-candidate-local-campaigning</t>
  </si>
  <si>
    <t>Individual or organisation authorised to incur spending</t>
  </si>
  <si>
    <t>Date expense 
incurred</t>
  </si>
  <si>
    <t xml:space="preserve">Amount 
incurred (£)* </t>
  </si>
  <si>
    <r>
      <rPr>
        <sz val="10"/>
        <color rgb="FF000000"/>
        <rFont val="Arial"/>
        <family val="2"/>
      </rPr>
      <t xml:space="preserve">* </t>
    </r>
    <r>
      <rPr>
        <b/>
        <sz val="10"/>
        <color rgb="FF000000"/>
        <rFont val="Arial"/>
        <family val="2"/>
      </rPr>
      <t xml:space="preserve">Amount incurred </t>
    </r>
    <r>
      <rPr>
        <sz val="10"/>
        <color rgb="FF000000"/>
        <rFont val="Arial"/>
        <family val="2"/>
      </rPr>
      <t>(£) by someone authorised to (under article 41, Scottish Parliament (Elections ect.) Order 2015)</t>
    </r>
  </si>
  <si>
    <t>Worksheet 4 - Invoices not received by the deadline (known in the legislation as 'unpaid claims')</t>
  </si>
  <si>
    <t>If you do not receive the invoice by the deadline, you cannot legally pay for the item without a court order.</t>
  </si>
  <si>
    <t>electoralcommission.org.uk/Scottish-Parliament-candidate-deadlines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</si>
  <si>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</si>
  <si>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</si>
  <si>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</si>
  <si>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</si>
  <si>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</si>
  <si>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</si>
  <si>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</si>
  <si>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 paid by the candidate</t>
  </si>
  <si>
    <t>Personal expenses are reasonable travel and living expenses of the candidate, as well as any expenses relating to a disability the candidate has. These do not count towards your overall spending limit. There is a limit on how much the candidate can pay their own reasonable travel and living expenses in the short campaign.</t>
  </si>
  <si>
    <t>electoralcommission.org.uk/Scottish-Parliament-candidate-personal-expenses</t>
  </si>
  <si>
    <t>Date receipt/
invoice received</t>
  </si>
  <si>
    <t xml:space="preserve">Date paid </t>
  </si>
  <si>
    <t>Relating to the candidate's disability?</t>
  </si>
  <si>
    <t>No</t>
  </si>
  <si>
    <t xml:space="preserve">Total paid by candidate in long campaign:  </t>
  </si>
  <si>
    <t xml:space="preserve">Total paid by candidate:  </t>
  </si>
  <si>
    <t>Total paid by candidate in short campaign:</t>
  </si>
  <si>
    <t xml:space="preserve">Total paid by candidate in short campaign excluding personal expenses related to the candidate's disability:  </t>
  </si>
  <si>
    <t>Worksheet 7 - Further reported expenses</t>
  </si>
  <si>
    <t>This sheet is for expenses which must be reported, but which do not count towards the spending limit. They are:</t>
  </si>
  <si>
    <t>* reasonable security costs</t>
  </si>
  <si>
    <t>* reasonable costs for translation to languages other than English</t>
  </si>
  <si>
    <t>* disability-related costs that are paid by the agent rather than the candidate</t>
  </si>
  <si>
    <t>* personal expenses that are paid by the agent rather than the candidate</t>
  </si>
  <si>
    <t>electoralcommission.org.uk/Scottish-Parliament-candidate-further-reported-expenses</t>
  </si>
  <si>
    <t>Permissible donations</t>
  </si>
  <si>
    <t>Permissible donations are those you are permitted to accept because they are from a permissible source – see the list of permissible sources in the guidance.</t>
  </si>
  <si>
    <t>electoralcommission.org.uk/Scottish-Parliament-candidate-accept-donations</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</si>
  <si>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</si>
  <si>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</si>
  <si>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</si>
  <si>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</si>
  <si>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</si>
  <si>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</si>
  <si>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</si>
  <si>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</si>
  <si>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</si>
  <si>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</si>
  <si>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</si>
  <si>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</si>
  <si>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electoralcommission.org.uk/Scottish-Parliament-candidate-return-donations</t>
  </si>
  <si>
    <t>Name of donor (If known)</t>
  </si>
  <si>
    <t>Address (If known)</t>
  </si>
  <si>
    <t>Nature of donation</t>
  </si>
  <si>
    <t>Date dealt with</t>
  </si>
  <si>
    <t>Manner dealt with</t>
  </si>
  <si>
    <t>Select one of the following</t>
  </si>
  <si>
    <t>Yes - with one other candidate</t>
  </si>
  <si>
    <t>Yes - with two or more other candidates</t>
  </si>
  <si>
    <t>Section 4 – Statement of all personal expenses paid by the candidate</t>
  </si>
  <si>
    <t>* personal expenses which are notional spending</t>
  </si>
  <si>
    <t>Date paid by or through agent
(or used if notional)</t>
  </si>
  <si>
    <t>If you have been given an item at a non-commercial discount, record the value of the discount in this worksheet. The amount you paid must be recorded in the ‘Payments made’ worksheet.
If a personal expense is notional spending, you should record it in the 'Further reported expenses'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</si>
</sst>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58" x14ac:knownFonts="1">
    <font>
      <sz val="10"/>
      <name val="Arial"/>
    </font>
    <font>
      <sz val="12"/>
      <color theme="1"/>
      <name val="Arial"/>
      <family val="2"/>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b/>
      <u/>
      <sz val="13"/>
      <color theme="10"/>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2"/>
      <name val="Arial"/>
      <family val="2"/>
    </font>
    <font>
      <sz val="13"/>
      <color rgb="FF242424"/>
      <name val="Arial"/>
      <family val="2"/>
    </font>
    <font>
      <b/>
      <sz val="11"/>
      <color theme="0"/>
      <name val="Arial"/>
      <family val="2"/>
    </font>
    <font>
      <b/>
      <sz val="12"/>
      <color rgb="FFFF0000"/>
      <name val="Arial"/>
      <family val="2"/>
    </font>
    <font>
      <b/>
      <sz val="12"/>
      <color rgb="FFFF0000"/>
      <name val="Arial"/>
      <family val="2"/>
    </font>
    <font>
      <sz val="9"/>
      <name val="Arial"/>
      <family val="2"/>
    </font>
    <font>
      <sz val="13"/>
      <color rgb="FF000000"/>
      <name val="Arial"/>
      <family val="2"/>
    </font>
    <font>
      <sz val="13"/>
      <name val="Arial"/>
      <family val="2"/>
    </font>
    <font>
      <sz val="13"/>
      <color rgb="FF242424"/>
      <name val="Arial"/>
      <family val="2"/>
    </font>
    <font>
      <b/>
      <sz val="13"/>
      <color rgb="FFFF0000"/>
      <name val="Arial"/>
      <family val="2"/>
    </font>
    <font>
      <b/>
      <sz val="10"/>
      <color rgb="FFFF0000"/>
      <name val="Arial"/>
      <family val="2"/>
    </font>
    <font>
      <b/>
      <sz val="10"/>
      <color rgb="FFFF0000"/>
      <name val="Arial"/>
      <family val="2"/>
    </font>
    <font>
      <sz val="12"/>
      <color rgb="FF000000"/>
      <name val="Arial"/>
      <family val="2"/>
    </font>
    <font>
      <b/>
      <sz val="13"/>
      <color rgb="FF242424"/>
      <name val="Arial"/>
      <family val="2"/>
    </font>
    <font>
      <sz val="13"/>
      <color rgb="FF000000"/>
      <name val="Arial"/>
      <family val="2"/>
    </font>
    <font>
      <sz val="10"/>
      <color rgb="FF000000"/>
      <name val="Arial"/>
      <family val="2"/>
    </font>
    <font>
      <b/>
      <sz val="10"/>
      <color rgb="FF000000"/>
      <name val="Arial"/>
      <family val="2"/>
    </font>
  </fonts>
  <fills count="9">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
      <patternFill patternType="solid">
        <fgColor theme="8" tint="0.79998168889431442"/>
        <bgColor indexed="64"/>
      </patternFill>
    </fill>
  </fills>
  <borders count="7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style="medium">
        <color rgb="FF333399"/>
      </left>
      <right/>
      <top style="thin">
        <color indexed="64"/>
      </top>
      <bottom/>
      <diagonal/>
    </border>
    <border>
      <left/>
      <right style="thin">
        <color indexed="64"/>
      </right>
      <top/>
      <bottom style="medium">
        <color rgb="FF333399"/>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rgb="FF000000"/>
      </top>
      <bottom/>
      <diagonal/>
    </border>
    <border>
      <left/>
      <right/>
      <top/>
      <bottom style="thin">
        <color rgb="FF000000"/>
      </bottom>
      <diagonal/>
    </border>
    <border>
      <left style="medium">
        <color rgb="FF333399"/>
      </left>
      <right style="thin">
        <color indexed="64"/>
      </right>
      <top style="medium">
        <color rgb="FF333399"/>
      </top>
      <bottom/>
      <diagonal/>
    </border>
    <border>
      <left style="thin">
        <color indexed="64"/>
      </left>
      <right/>
      <top style="medium">
        <color rgb="FF333399"/>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medium">
        <color rgb="FF333399"/>
      </right>
      <top style="thin">
        <color indexed="64"/>
      </top>
      <bottom/>
      <diagonal/>
    </border>
    <border>
      <left style="thin">
        <color rgb="FF000000"/>
      </left>
      <right style="medium">
        <color rgb="FF333399"/>
      </right>
      <top/>
      <bottom/>
      <diagonal/>
    </border>
    <border>
      <left style="thin">
        <color rgb="FF000000"/>
      </left>
      <right style="medium">
        <color rgb="FF333399"/>
      </right>
      <top/>
      <bottom style="thin">
        <color rgb="FF000000"/>
      </bottom>
      <diagonal/>
    </border>
    <border>
      <left style="thin">
        <color indexed="64"/>
      </left>
      <right style="medium">
        <color rgb="FF333399"/>
      </right>
      <top/>
      <bottom style="medium">
        <color rgb="FF333399"/>
      </bottom>
      <diagonal/>
    </border>
    <border>
      <left/>
      <right style="thin">
        <color rgb="FF000000"/>
      </right>
      <top/>
      <bottom/>
      <diagonal/>
    </border>
    <border>
      <left style="medium">
        <color rgb="FF333399"/>
      </left>
      <right/>
      <top style="thin">
        <color rgb="FF000000"/>
      </top>
      <bottom style="thin">
        <color rgb="FF000000"/>
      </bottom>
      <diagonal/>
    </border>
    <border>
      <left/>
      <right style="medium">
        <color rgb="FF333399"/>
      </right>
      <top style="thin">
        <color rgb="FF000000"/>
      </top>
      <bottom style="thin">
        <color rgb="FF000000"/>
      </bottom>
      <diagonal/>
    </border>
    <border>
      <left style="medium">
        <color rgb="FF333399"/>
      </left>
      <right/>
      <top style="thin">
        <color rgb="FF000000"/>
      </top>
      <bottom/>
      <diagonal/>
    </border>
    <border>
      <left style="medium">
        <color rgb="FF333399"/>
      </left>
      <right/>
      <top/>
      <bottom style="thin">
        <color rgb="FF000000"/>
      </bottom>
      <diagonal/>
    </border>
    <border>
      <left style="thin">
        <color rgb="FF000000"/>
      </left>
      <right/>
      <top/>
      <bottom style="medium">
        <color rgb="FF333399"/>
      </bottom>
      <diagonal/>
    </border>
    <border>
      <left/>
      <right style="thin">
        <color rgb="FF000000"/>
      </right>
      <top/>
      <bottom style="medium">
        <color rgb="FF333399"/>
      </bottom>
      <diagonal/>
    </border>
    <border>
      <left/>
      <right style="medium">
        <color rgb="FF333399"/>
      </right>
      <top style="thin">
        <color rgb="FF000000"/>
      </top>
      <bottom/>
      <diagonal/>
    </border>
    <border>
      <left style="thin">
        <color rgb="FF000000"/>
      </left>
      <right style="medium">
        <color rgb="FF333399"/>
      </right>
      <top/>
      <bottom style="thin">
        <color indexed="64"/>
      </bottom>
      <diagonal/>
    </border>
    <border>
      <left style="thin">
        <color indexed="64"/>
      </left>
      <right style="thin">
        <color indexed="64"/>
      </right>
      <top/>
      <bottom style="medium">
        <color rgb="FF333399"/>
      </bottom>
      <diagonal/>
    </border>
    <border>
      <left style="thin">
        <color indexed="64"/>
      </left>
      <right style="medium">
        <color rgb="FF333399"/>
      </right>
      <top style="thin">
        <color rgb="FF000000"/>
      </top>
      <bottom/>
      <diagonal/>
    </border>
    <border>
      <left style="thin">
        <color indexed="64"/>
      </left>
      <right/>
      <top style="thin">
        <color rgb="FF000000"/>
      </top>
      <bottom style="thin">
        <color rgb="FF000000"/>
      </bottom>
      <diagonal/>
    </border>
    <border>
      <left style="medium">
        <color rgb="FF333399"/>
      </left>
      <right/>
      <top style="medium">
        <color rgb="FF333399"/>
      </top>
      <bottom style="medium">
        <color rgb="FF333399"/>
      </bottom>
      <diagonal/>
    </border>
    <border>
      <left/>
      <right/>
      <top style="medium">
        <color rgb="FF333399"/>
      </top>
      <bottom style="medium">
        <color rgb="FF333399"/>
      </bottom>
      <diagonal/>
    </border>
    <border>
      <left/>
      <right style="medium">
        <color rgb="FF333399"/>
      </right>
      <top style="medium">
        <color rgb="FF333399"/>
      </top>
      <bottom style="medium">
        <color rgb="FF333399"/>
      </bottom>
      <diagonal/>
    </border>
    <border>
      <left style="medium">
        <color rgb="FF333399"/>
      </left>
      <right style="medium">
        <color rgb="FF333399"/>
      </right>
      <top style="medium">
        <color rgb="FF333399"/>
      </top>
      <bottom/>
      <diagonal/>
    </border>
  </borders>
  <cellStyleXfs count="6">
    <xf numFmtId="0" fontId="0" fillId="0" borderId="0"/>
    <xf numFmtId="0" fontId="2" fillId="0" borderId="0"/>
    <xf numFmtId="0" fontId="3" fillId="0" borderId="0"/>
    <xf numFmtId="0" fontId="20" fillId="0" borderId="0" applyNumberFormat="0" applyFill="0" applyBorder="0" applyAlignment="0" applyProtection="0">
      <alignment vertical="top"/>
      <protection locked="0"/>
    </xf>
    <xf numFmtId="0" fontId="27" fillId="0" borderId="0" applyNumberFormat="0" applyFill="0" applyBorder="0" applyAlignment="0" applyProtection="0"/>
    <xf numFmtId="164" fontId="28" fillId="0" borderId="0" applyFont="0" applyFill="0" applyBorder="0" applyAlignment="0" applyProtection="0"/>
  </cellStyleXfs>
  <cellXfs count="454">
    <xf numFmtId="0" fontId="0" fillId="0" borderId="0" xfId="0"/>
    <xf numFmtId="0" fontId="6" fillId="0" borderId="0" xfId="0" applyFont="1"/>
    <xf numFmtId="0" fontId="0" fillId="0" borderId="0" xfId="0" applyAlignment="1">
      <alignment wrapText="1"/>
    </xf>
    <xf numFmtId="0" fontId="13" fillId="0" borderId="0" xfId="0" applyFont="1"/>
    <xf numFmtId="0" fontId="12" fillId="0" borderId="5" xfId="0" applyFont="1" applyBorder="1"/>
    <xf numFmtId="165" fontId="0" fillId="0" borderId="0" xfId="0" applyNumberFormat="1"/>
    <xf numFmtId="166" fontId="0" fillId="0" borderId="0" xfId="0" applyNumberFormat="1"/>
    <xf numFmtId="0" fontId="14" fillId="3" borderId="0" xfId="0" applyFont="1" applyFill="1"/>
    <xf numFmtId="0" fontId="9" fillId="3" borderId="0" xfId="0" applyFont="1" applyFill="1" applyAlignment="1">
      <alignment wrapText="1"/>
    </xf>
    <xf numFmtId="166" fontId="8" fillId="3" borderId="9" xfId="0" applyNumberFormat="1" applyFont="1" applyFill="1" applyBorder="1"/>
    <xf numFmtId="165" fontId="8" fillId="3" borderId="9" xfId="0" applyNumberFormat="1" applyFont="1" applyFill="1" applyBorder="1"/>
    <xf numFmtId="165" fontId="8" fillId="3" borderId="10" xfId="0" applyNumberFormat="1" applyFont="1" applyFill="1" applyBorder="1"/>
    <xf numFmtId="166" fontId="12" fillId="3" borderId="0" xfId="0" applyNumberFormat="1" applyFont="1" applyFill="1"/>
    <xf numFmtId="0" fontId="26" fillId="4" borderId="0" xfId="0" applyFont="1" applyFill="1"/>
    <xf numFmtId="0" fontId="26" fillId="4" borderId="4" xfId="0" applyFont="1" applyFill="1" applyBorder="1"/>
    <xf numFmtId="0" fontId="12" fillId="0" borderId="24" xfId="0" applyFont="1" applyBorder="1" applyAlignment="1">
      <alignment horizontal="left" vertical="top" wrapText="1"/>
    </xf>
    <xf numFmtId="0" fontId="12" fillId="0" borderId="24" xfId="0" applyFont="1" applyBorder="1" applyAlignment="1">
      <alignment horizontal="left" vertical="top" shrinkToFit="1"/>
    </xf>
    <xf numFmtId="166" fontId="12" fillId="0" borderId="24" xfId="0" applyNumberFormat="1" applyFont="1" applyBorder="1" applyAlignment="1">
      <alignment horizontal="left" vertical="top" wrapText="1"/>
    </xf>
    <xf numFmtId="165" fontId="12" fillId="0" borderId="24" xfId="0" applyNumberFormat="1" applyFont="1" applyBorder="1" applyAlignment="1">
      <alignment horizontal="left" vertical="top" wrapText="1"/>
    </xf>
    <xf numFmtId="0" fontId="12" fillId="0" borderId="24" xfId="0" applyFont="1" applyBorder="1" applyAlignment="1">
      <alignment horizontal="left" vertical="top"/>
    </xf>
    <xf numFmtId="0" fontId="12" fillId="0" borderId="24" xfId="0" applyFont="1" applyBorder="1" applyAlignment="1">
      <alignment vertical="top" wrapText="1"/>
    </xf>
    <xf numFmtId="0" fontId="0" fillId="0" borderId="0" xfId="0" applyAlignment="1">
      <alignment horizontal="left" vertical="top"/>
    </xf>
    <xf numFmtId="0" fontId="13" fillId="0" borderId="0" xfId="0" applyFont="1" applyAlignment="1">
      <alignment horizontal="left" vertical="top"/>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vertical="center"/>
    </xf>
    <xf numFmtId="1" fontId="12" fillId="0" borderId="24" xfId="0" applyNumberFormat="1" applyFont="1" applyBorder="1" applyAlignment="1">
      <alignment horizontal="left" vertical="top"/>
    </xf>
    <xf numFmtId="1" fontId="12" fillId="0" borderId="24" xfId="0" applyNumberFormat="1" applyFont="1" applyBorder="1" applyAlignment="1">
      <alignment horizontal="left" vertical="top" wrapText="1"/>
    </xf>
    <xf numFmtId="0" fontId="14" fillId="3" borderId="0" xfId="0" applyFont="1" applyFill="1" applyAlignment="1">
      <alignment vertical="center"/>
    </xf>
    <xf numFmtId="0" fontId="15" fillId="3" borderId="0" xfId="0" applyFont="1" applyFill="1" applyAlignment="1">
      <alignment vertical="center"/>
    </xf>
    <xf numFmtId="0" fontId="14" fillId="3" borderId="8" xfId="0" applyFont="1" applyFill="1" applyBorder="1" applyAlignment="1">
      <alignment horizontal="left" vertical="center"/>
    </xf>
    <xf numFmtId="0" fontId="25" fillId="4" borderId="0" xfId="0" applyFont="1" applyFill="1" applyAlignment="1">
      <alignment horizontal="left" vertical="center"/>
    </xf>
    <xf numFmtId="0" fontId="26" fillId="4" borderId="0" xfId="0" applyFont="1" applyFill="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0" fillId="3" borderId="0" xfId="0" applyFont="1" applyFill="1" applyAlignment="1">
      <alignment horizontal="left" vertical="center"/>
    </xf>
    <xf numFmtId="0" fontId="9" fillId="3" borderId="0" xfId="0" applyFont="1" applyFill="1" applyAlignment="1">
      <alignment horizontal="left" vertical="center" wrapText="1"/>
    </xf>
    <xf numFmtId="0" fontId="9" fillId="3" borderId="0" xfId="0" applyFont="1" applyFill="1" applyAlignment="1">
      <alignment horizontal="left" vertical="center"/>
    </xf>
    <xf numFmtId="166" fontId="9" fillId="3" borderId="0" xfId="0" applyNumberFormat="1" applyFont="1" applyFill="1" applyAlignment="1">
      <alignment horizontal="left" vertical="center"/>
    </xf>
    <xf numFmtId="165" fontId="9" fillId="3" borderId="12" xfId="0" applyNumberFormat="1" applyFont="1" applyFill="1" applyBorder="1" applyAlignment="1">
      <alignment horizontal="left" vertical="center"/>
    </xf>
    <xf numFmtId="165" fontId="9" fillId="3" borderId="0" xfId="0" applyNumberFormat="1" applyFont="1" applyFill="1" applyAlignment="1">
      <alignment horizontal="left" vertical="center"/>
    </xf>
    <xf numFmtId="0" fontId="14" fillId="3" borderId="25" xfId="0" applyFont="1" applyFill="1" applyBorder="1" applyAlignment="1">
      <alignment horizontal="left" vertical="center"/>
    </xf>
    <xf numFmtId="0" fontId="15" fillId="3" borderId="26" xfId="0" applyFont="1" applyFill="1" applyBorder="1" applyAlignment="1">
      <alignment horizontal="left" vertical="center"/>
    </xf>
    <xf numFmtId="0" fontId="15" fillId="3" borderId="27" xfId="0" applyFont="1" applyFill="1" applyBorder="1" applyAlignment="1">
      <alignment horizontal="left" vertical="center"/>
    </xf>
    <xf numFmtId="0" fontId="25" fillId="4" borderId="0" xfId="0" applyFont="1" applyFill="1" applyAlignment="1">
      <alignment horizontal="center" vertical="center"/>
    </xf>
    <xf numFmtId="0" fontId="26" fillId="4" borderId="12" xfId="0" applyFont="1" applyFill="1" applyBorder="1" applyAlignment="1">
      <alignment horizontal="left" vertical="center"/>
    </xf>
    <xf numFmtId="0" fontId="29" fillId="0" borderId="0" xfId="0" applyFont="1" applyAlignment="1">
      <alignment horizontal="left"/>
    </xf>
    <xf numFmtId="0" fontId="12" fillId="0" borderId="7" xfId="0"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6" fillId="0" borderId="2" xfId="0" applyFont="1" applyBorder="1" applyAlignment="1" applyProtection="1">
      <alignment horizontal="left" vertical="center" wrapText="1"/>
      <protection locked="0"/>
    </xf>
    <xf numFmtId="0" fontId="25" fillId="4" borderId="4" xfId="0" applyFont="1" applyFill="1" applyBorder="1" applyAlignment="1">
      <alignment horizontal="center" vertical="center"/>
    </xf>
    <xf numFmtId="0" fontId="12" fillId="0" borderId="4" xfId="0" applyFont="1" applyBorder="1"/>
    <xf numFmtId="0" fontId="12" fillId="0" borderId="3" xfId="0" applyFont="1" applyBorder="1"/>
    <xf numFmtId="165" fontId="9" fillId="3" borderId="0" xfId="0" applyNumberFormat="1" applyFont="1" applyFill="1" applyAlignment="1">
      <alignment wrapText="1"/>
    </xf>
    <xf numFmtId="165" fontId="12" fillId="3" borderId="0" xfId="0" applyNumberFormat="1" applyFont="1" applyFill="1"/>
    <xf numFmtId="165" fontId="12" fillId="0" borderId="3" xfId="5" applyNumberFormat="1" applyFont="1" applyBorder="1" applyAlignment="1">
      <alignment vertical="center"/>
    </xf>
    <xf numFmtId="165" fontId="26" fillId="4" borderId="0" xfId="0" applyNumberFormat="1" applyFont="1" applyFill="1"/>
    <xf numFmtId="165" fontId="12" fillId="0" borderId="5" xfId="5" applyNumberFormat="1" applyFont="1" applyBorder="1" applyAlignment="1">
      <alignment vertical="center"/>
    </xf>
    <xf numFmtId="165" fontId="12" fillId="0" borderId="5" xfId="5" applyNumberFormat="1" applyFont="1" applyBorder="1" applyAlignment="1">
      <alignment horizontal="right" vertical="center"/>
    </xf>
    <xf numFmtId="0" fontId="15" fillId="3" borderId="0" xfId="0" applyFont="1" applyFill="1" applyAlignment="1">
      <alignment wrapText="1"/>
    </xf>
    <xf numFmtId="0" fontId="14" fillId="3" borderId="0" xfId="0" applyFont="1" applyFill="1" applyAlignment="1">
      <alignment wrapText="1"/>
    </xf>
    <xf numFmtId="0" fontId="14" fillId="3" borderId="0" xfId="0" applyFont="1" applyFill="1" applyAlignment="1">
      <alignment horizontal="center" wrapText="1"/>
    </xf>
    <xf numFmtId="166" fontId="25" fillId="3" borderId="0" xfId="0" applyNumberFormat="1" applyFont="1" applyFill="1" applyAlignment="1">
      <alignment horizontal="center" wrapText="1"/>
    </xf>
    <xf numFmtId="165" fontId="12" fillId="0" borderId="2" xfId="5" applyNumberFormat="1" applyFont="1" applyBorder="1"/>
    <xf numFmtId="166" fontId="14" fillId="3" borderId="0" xfId="0" applyNumberFormat="1" applyFont="1" applyFill="1" applyAlignment="1">
      <alignment horizontal="center" wrapText="1"/>
    </xf>
    <xf numFmtId="0" fontId="14" fillId="3" borderId="0" xfId="0" applyFont="1" applyFill="1" applyAlignment="1">
      <alignment horizontal="right" wrapText="1"/>
    </xf>
    <xf numFmtId="0" fontId="6" fillId="0" borderId="5" xfId="0" applyFont="1" applyBorder="1" applyAlignment="1" applyProtection="1">
      <alignment vertical="center"/>
      <protection locked="0"/>
    </xf>
    <xf numFmtId="0" fontId="6" fillId="0" borderId="5" xfId="0" applyFont="1" applyBorder="1" applyAlignment="1" applyProtection="1">
      <alignment vertical="center" wrapText="1"/>
      <protection locked="0"/>
    </xf>
    <xf numFmtId="166" fontId="6" fillId="0" borderId="14" xfId="0" applyNumberFormat="1" applyFont="1" applyBorder="1" applyAlignment="1" applyProtection="1">
      <alignment vertical="center" wrapText="1"/>
      <protection locked="0"/>
    </xf>
    <xf numFmtId="166" fontId="6" fillId="0" borderId="5" xfId="0" applyNumberFormat="1" applyFont="1" applyBorder="1" applyAlignment="1" applyProtection="1">
      <alignment vertical="center" wrapText="1"/>
      <protection locked="0"/>
    </xf>
    <xf numFmtId="165" fontId="6" fillId="0" borderId="5" xfId="5" applyNumberFormat="1" applyFont="1" applyBorder="1" applyAlignment="1" applyProtection="1">
      <alignment vertical="center"/>
      <protection locked="0"/>
    </xf>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166" fontId="6" fillId="0" borderId="15" xfId="0" applyNumberFormat="1" applyFont="1" applyBorder="1" applyAlignment="1" applyProtection="1">
      <alignment vertical="center" wrapText="1"/>
      <protection locked="0"/>
    </xf>
    <xf numFmtId="166" fontId="6" fillId="0" borderId="1" xfId="0" applyNumberFormat="1" applyFont="1" applyBorder="1" applyAlignment="1" applyProtection="1">
      <alignment vertical="center" wrapText="1"/>
      <protection locked="0"/>
    </xf>
    <xf numFmtId="166" fontId="6" fillId="0" borderId="2" xfId="0" applyNumberFormat="1" applyFont="1" applyBorder="1" applyAlignment="1" applyProtection="1">
      <alignment vertical="center" wrapText="1"/>
      <protection locked="0"/>
    </xf>
    <xf numFmtId="165" fontId="6" fillId="0" borderId="2" xfId="5" applyNumberFormat="1" applyFont="1" applyBorder="1" applyAlignment="1" applyProtection="1">
      <alignment vertical="center"/>
      <protection locked="0"/>
    </xf>
    <xf numFmtId="166" fontId="6" fillId="0" borderId="13" xfId="0" applyNumberFormat="1" applyFont="1" applyBorder="1" applyAlignment="1" applyProtection="1">
      <alignment vertical="center" wrapText="1"/>
      <protection locked="0"/>
    </xf>
    <xf numFmtId="0" fontId="6" fillId="0" borderId="5" xfId="0" applyFont="1" applyBorder="1" applyAlignment="1" applyProtection="1">
      <alignment horizontal="left" vertical="center"/>
      <protection locked="0"/>
    </xf>
    <xf numFmtId="0" fontId="6" fillId="0" borderId="5"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wrapText="1"/>
      <protection locked="0"/>
    </xf>
    <xf numFmtId="165" fontId="6" fillId="0" borderId="5" xfId="5"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2" xfId="0" applyFont="1" applyBorder="1" applyAlignment="1" applyProtection="1">
      <alignment horizontal="left" vertical="center" wrapText="1" shrinkToFit="1"/>
      <protection locked="0"/>
    </xf>
    <xf numFmtId="166" fontId="6" fillId="0" borderId="2" xfId="0" applyNumberFormat="1" applyFont="1" applyBorder="1" applyAlignment="1" applyProtection="1">
      <alignment horizontal="left" vertical="center" wrapText="1"/>
      <protection locked="0"/>
    </xf>
    <xf numFmtId="165" fontId="6" fillId="0" borderId="2" xfId="5" applyNumberFormat="1"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4" xfId="0" applyFont="1" applyBorder="1" applyAlignment="1" applyProtection="1">
      <alignment horizontal="left" vertical="center" wrapText="1" shrinkToFit="1"/>
      <protection locked="0"/>
    </xf>
    <xf numFmtId="0" fontId="6" fillId="0" borderId="24" xfId="0" applyFont="1" applyBorder="1" applyAlignment="1" applyProtection="1">
      <alignment horizontal="left" vertical="center" wrapText="1"/>
      <protection locked="0"/>
    </xf>
    <xf numFmtId="166" fontId="6" fillId="0" borderId="24" xfId="0" applyNumberFormat="1" applyFont="1" applyBorder="1" applyAlignment="1" applyProtection="1">
      <alignment horizontal="left" vertical="center" wrapText="1"/>
      <protection locked="0"/>
    </xf>
    <xf numFmtId="165" fontId="6" fillId="0" borderId="24" xfId="0" applyNumberFormat="1" applyFont="1" applyBorder="1" applyAlignment="1" applyProtection="1">
      <alignment horizontal="left" vertical="center"/>
      <protection locked="0"/>
    </xf>
    <xf numFmtId="165" fontId="6" fillId="0" borderId="5" xfId="0" applyNumberFormat="1" applyFont="1" applyBorder="1" applyAlignment="1" applyProtection="1">
      <alignment horizontal="left" vertical="center"/>
      <protection locked="0"/>
    </xf>
    <xf numFmtId="165" fontId="6" fillId="0" borderId="2" xfId="0" applyNumberFormat="1" applyFont="1" applyBorder="1" applyAlignment="1" applyProtection="1">
      <alignment horizontal="left" vertical="center"/>
      <protection locked="0"/>
    </xf>
    <xf numFmtId="0" fontId="11" fillId="3" borderId="0" xfId="0" applyFont="1" applyFill="1" applyAlignment="1">
      <alignment vertical="center"/>
    </xf>
    <xf numFmtId="0" fontId="9" fillId="3" borderId="0" xfId="0" applyFont="1" applyFill="1" applyAlignment="1">
      <alignment vertical="center" wrapText="1"/>
    </xf>
    <xf numFmtId="0" fontId="9" fillId="3" borderId="0" xfId="0" applyFont="1" applyFill="1" applyAlignment="1">
      <alignment vertical="center"/>
    </xf>
    <xf numFmtId="166" fontId="9" fillId="3" borderId="0" xfId="0" applyNumberFormat="1" applyFont="1" applyFill="1" applyAlignment="1">
      <alignment vertical="center"/>
    </xf>
    <xf numFmtId="165" fontId="9" fillId="3" borderId="0" xfId="0" applyNumberFormat="1" applyFont="1" applyFill="1" applyAlignment="1">
      <alignment vertical="center"/>
    </xf>
    <xf numFmtId="0" fontId="15" fillId="3" borderId="0" xfId="0" applyFont="1" applyFill="1" applyAlignment="1">
      <alignment vertical="center" wrapText="1"/>
    </xf>
    <xf numFmtId="166" fontId="15" fillId="3" borderId="0" xfId="0" applyNumberFormat="1" applyFont="1" applyFill="1" applyAlignment="1">
      <alignment vertical="center" wrapText="1"/>
    </xf>
    <xf numFmtId="165" fontId="12" fillId="0" borderId="2" xfId="5" applyNumberFormat="1" applyFont="1" applyBorder="1" applyAlignment="1" applyProtection="1">
      <alignment vertical="center"/>
    </xf>
    <xf numFmtId="0" fontId="33"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5" fillId="0" borderId="0" xfId="0" applyNumberFormat="1" applyFont="1" applyAlignment="1">
      <alignment vertical="center"/>
    </xf>
    <xf numFmtId="0" fontId="10" fillId="3" borderId="0" xfId="0" applyFont="1" applyFill="1" applyAlignment="1">
      <alignment vertical="center"/>
    </xf>
    <xf numFmtId="0" fontId="23" fillId="0" borderId="0" xfId="0" applyFont="1" applyAlignment="1">
      <alignment vertical="center"/>
    </xf>
    <xf numFmtId="0" fontId="13" fillId="0" borderId="0" xfId="0" applyFont="1" applyAlignment="1">
      <alignment vertical="top"/>
    </xf>
    <xf numFmtId="0" fontId="6" fillId="0" borderId="7" xfId="0" applyFont="1" applyBorder="1" applyAlignment="1" applyProtection="1">
      <alignment horizontal="left" vertical="center"/>
      <protection locked="0"/>
    </xf>
    <xf numFmtId="0" fontId="6" fillId="0" borderId="5" xfId="0" applyFont="1" applyBorder="1" applyAlignment="1" applyProtection="1">
      <alignment horizontal="left" vertical="center" shrinkToFit="1"/>
      <protection locked="0"/>
    </xf>
    <xf numFmtId="14" fontId="6" fillId="0" borderId="5" xfId="0" applyNumberFormat="1" applyFont="1" applyBorder="1" applyAlignment="1" applyProtection="1">
      <alignment horizontal="left" vertical="center"/>
      <protection locked="0"/>
    </xf>
    <xf numFmtId="14" fontId="6" fillId="0" borderId="5" xfId="0" applyNumberFormat="1" applyFont="1" applyBorder="1" applyAlignment="1" applyProtection="1">
      <alignment horizontal="left" vertical="center" wrapText="1"/>
      <protection locked="0"/>
    </xf>
    <xf numFmtId="165" fontId="6" fillId="0" borderId="5" xfId="5" applyNumberFormat="1" applyFont="1" applyBorder="1" applyAlignment="1" applyProtection="1">
      <alignment horizontal="left" vertical="center" wrapText="1"/>
      <protection locked="0"/>
    </xf>
    <xf numFmtId="14" fontId="6" fillId="0" borderId="2" xfId="0" applyNumberFormat="1" applyFont="1" applyBorder="1" applyAlignment="1" applyProtection="1">
      <alignment horizontal="left" vertical="center" wrapText="1"/>
      <protection locked="0"/>
    </xf>
    <xf numFmtId="165" fontId="6" fillId="0" borderId="2" xfId="5" applyNumberFormat="1"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protection locked="0"/>
    </xf>
    <xf numFmtId="166" fontId="6" fillId="0" borderId="2" xfId="0" applyNumberFormat="1" applyFont="1" applyBorder="1" applyAlignment="1" applyProtection="1">
      <alignment horizontal="left" vertical="center"/>
      <protection locked="0"/>
    </xf>
    <xf numFmtId="0" fontId="6" fillId="0" borderId="13" xfId="0" applyFont="1" applyBorder="1" applyAlignment="1" applyProtection="1">
      <alignment horizontal="left" vertical="center" wrapText="1"/>
      <protection locked="0"/>
    </xf>
    <xf numFmtId="166" fontId="6" fillId="0" borderId="13" xfId="0" applyNumberFormat="1" applyFont="1" applyBorder="1" applyAlignment="1" applyProtection="1">
      <alignment horizontal="left" vertical="center"/>
      <protection locked="0"/>
    </xf>
    <xf numFmtId="165" fontId="6" fillId="0" borderId="13" xfId="5"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protection locked="0"/>
    </xf>
    <xf numFmtId="14" fontId="6" fillId="0" borderId="13" xfId="0" applyNumberFormat="1"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36" fillId="0" borderId="40" xfId="0" applyFont="1" applyBorder="1" applyAlignment="1" applyProtection="1">
      <alignment horizontal="left" vertical="center" wrapText="1" shrinkToFit="1"/>
      <protection locked="0"/>
    </xf>
    <xf numFmtId="0" fontId="36" fillId="0" borderId="5" xfId="0" applyFont="1" applyBorder="1" applyAlignment="1" applyProtection="1">
      <alignment horizontal="left" vertical="center" wrapText="1" shrinkToFit="1"/>
      <protection locked="0"/>
    </xf>
    <xf numFmtId="0" fontId="36" fillId="0" borderId="2" xfId="0" applyFont="1" applyBorder="1" applyAlignment="1" applyProtection="1">
      <alignment horizontal="left" vertical="center" wrapText="1" shrinkToFit="1"/>
      <protection locked="0"/>
    </xf>
    <xf numFmtId="0" fontId="19" fillId="0" borderId="5" xfId="0" applyFont="1" applyBorder="1" applyAlignment="1" applyProtection="1">
      <alignment horizontal="left" vertical="center" wrapText="1" shrinkToFit="1"/>
      <protection locked="0"/>
    </xf>
    <xf numFmtId="0" fontId="19" fillId="0" borderId="2" xfId="0" applyFont="1" applyBorder="1" applyAlignment="1" applyProtection="1">
      <alignment horizontal="left" vertical="center" wrapText="1" shrinkToFit="1"/>
      <protection locked="0"/>
    </xf>
    <xf numFmtId="0" fontId="19" fillId="0" borderId="24" xfId="0" applyFont="1" applyBorder="1" applyAlignment="1" applyProtection="1">
      <alignment horizontal="left" vertical="center" wrapText="1" shrinkToFit="1"/>
      <protection locked="0"/>
    </xf>
    <xf numFmtId="0" fontId="37" fillId="3" borderId="0" xfId="0" applyFont="1" applyFill="1" applyAlignment="1">
      <alignment wrapText="1"/>
    </xf>
    <xf numFmtId="0" fontId="19" fillId="0" borderId="5" xfId="0" applyFont="1" applyBorder="1" applyAlignment="1" applyProtection="1">
      <alignment vertical="center" wrapText="1" shrinkToFit="1"/>
      <protection locked="0"/>
    </xf>
    <xf numFmtId="0" fontId="19" fillId="0" borderId="2" xfId="0" applyFont="1" applyBorder="1" applyAlignment="1" applyProtection="1">
      <alignment vertical="center" wrapText="1" shrinkToFit="1"/>
      <protection locked="0"/>
    </xf>
    <xf numFmtId="0" fontId="37" fillId="3" borderId="0" xfId="0" applyFont="1" applyFill="1" applyAlignment="1">
      <alignment vertical="center" wrapText="1"/>
    </xf>
    <xf numFmtId="0" fontId="10" fillId="3" borderId="18" xfId="0" applyFont="1" applyFill="1" applyBorder="1" applyAlignment="1">
      <alignment horizontal="left" vertical="center"/>
    </xf>
    <xf numFmtId="0" fontId="6" fillId="0" borderId="18" xfId="0" applyFont="1" applyBorder="1" applyAlignment="1">
      <alignment horizontal="left" vertical="center"/>
    </xf>
    <xf numFmtId="0" fontId="40" fillId="0" borderId="0" xfId="0" applyFont="1" applyAlignment="1">
      <alignment horizontal="left" vertical="center"/>
    </xf>
    <xf numFmtId="0" fontId="6" fillId="0" borderId="19" xfId="0" applyFont="1" applyBorder="1" applyAlignment="1">
      <alignment horizontal="left" vertical="center"/>
    </xf>
    <xf numFmtId="0" fontId="38" fillId="0" borderId="0" xfId="4" applyFont="1" applyAlignment="1">
      <alignment horizontal="left" vertical="center"/>
    </xf>
    <xf numFmtId="0" fontId="0" fillId="6" borderId="0" xfId="0" applyFill="1"/>
    <xf numFmtId="0" fontId="31" fillId="0" borderId="18" xfId="0" applyFont="1" applyBorder="1" applyAlignment="1">
      <alignment horizontal="left" vertical="center"/>
    </xf>
    <xf numFmtId="0" fontId="38" fillId="0" borderId="0" xfId="4" applyFont="1" applyBorder="1" applyAlignment="1">
      <alignment horizontal="left" vertical="center"/>
    </xf>
    <xf numFmtId="166" fontId="21" fillId="3" borderId="0" xfId="0" applyNumberFormat="1" applyFont="1" applyFill="1" applyAlignment="1">
      <alignment horizontal="left" vertical="center"/>
    </xf>
    <xf numFmtId="0" fontId="6" fillId="0" borderId="2" xfId="0" applyFont="1" applyBorder="1" applyAlignment="1" applyProtection="1">
      <alignment horizontal="right" vertical="center" wrapText="1"/>
      <protection locked="0"/>
    </xf>
    <xf numFmtId="166" fontId="21" fillId="3" borderId="0" xfId="0" applyNumberFormat="1" applyFont="1" applyFill="1" applyAlignment="1">
      <alignment horizontal="right"/>
    </xf>
    <xf numFmtId="166" fontId="21" fillId="3" borderId="0" xfId="0" applyNumberFormat="1" applyFont="1" applyFill="1" applyAlignment="1">
      <alignment horizontal="right" wrapText="1"/>
    </xf>
    <xf numFmtId="166" fontId="21" fillId="6" borderId="0" xfId="0" applyNumberFormat="1" applyFont="1" applyFill="1" applyAlignment="1">
      <alignment horizontal="right" wrapText="1"/>
    </xf>
    <xf numFmtId="165" fontId="12" fillId="0" borderId="0" xfId="5" applyNumberFormat="1" applyFont="1" applyBorder="1" applyAlignment="1">
      <alignment vertical="center"/>
    </xf>
    <xf numFmtId="166" fontId="43" fillId="3" borderId="0" xfId="0" applyNumberFormat="1" applyFont="1" applyFill="1" applyAlignment="1">
      <alignment vertical="center"/>
    </xf>
    <xf numFmtId="0" fontId="14" fillId="3" borderId="0" xfId="0" applyFont="1" applyFill="1" applyAlignment="1">
      <alignment horizontal="center" vertical="center" wrapText="1"/>
    </xf>
    <xf numFmtId="0" fontId="44" fillId="0" borderId="0" xfId="0" applyFont="1" applyAlignment="1">
      <alignment vertical="center"/>
    </xf>
    <xf numFmtId="0" fontId="45" fillId="0" borderId="0" xfId="0" applyFont="1" applyAlignment="1">
      <alignment vertical="center"/>
    </xf>
    <xf numFmtId="0" fontId="44"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left" vertical="top"/>
    </xf>
    <xf numFmtId="0" fontId="45" fillId="0" borderId="0" xfId="0" applyFont="1"/>
    <xf numFmtId="0" fontId="44" fillId="0" borderId="0" xfId="0" applyFont="1"/>
    <xf numFmtId="0" fontId="13"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0" xfId="0" applyFont="1" applyAlignment="1">
      <alignment vertical="center"/>
    </xf>
    <xf numFmtId="0" fontId="51" fillId="0" borderId="0" xfId="0" applyFont="1" applyAlignment="1">
      <alignment horizontal="left" vertical="center"/>
    </xf>
    <xf numFmtId="0" fontId="51" fillId="0" borderId="0" xfId="0" applyFont="1" applyAlignment="1">
      <alignment horizontal="left" vertical="top"/>
    </xf>
    <xf numFmtId="0" fontId="50" fillId="0" borderId="0" xfId="0" applyFont="1"/>
    <xf numFmtId="0" fontId="51" fillId="0" borderId="0" xfId="0" applyFont="1"/>
    <xf numFmtId="0" fontId="52" fillId="0" borderId="0" xfId="0" applyFont="1" applyAlignment="1">
      <alignment horizontal="left" vertical="center"/>
    </xf>
    <xf numFmtId="0" fontId="53" fillId="0" borderId="0" xfId="0" applyFont="1" applyAlignment="1">
      <alignment vertical="center"/>
    </xf>
    <xf numFmtId="0" fontId="53" fillId="0" borderId="0" xfId="0" applyFont="1" applyAlignment="1">
      <alignment vertical="center" wrapText="1"/>
    </xf>
    <xf numFmtId="166" fontId="53" fillId="0" borderId="0" xfId="0" applyNumberFormat="1" applyFont="1" applyAlignment="1">
      <alignment vertical="center"/>
    </xf>
    <xf numFmtId="165" fontId="53" fillId="0" borderId="0" xfId="0" applyNumberFormat="1" applyFont="1" applyAlignment="1">
      <alignment vertical="center"/>
    </xf>
    <xf numFmtId="0" fontId="3" fillId="0" borderId="21" xfId="2" applyBorder="1"/>
    <xf numFmtId="165" fontId="12" fillId="0" borderId="43" xfId="5" applyNumberFormat="1" applyFont="1" applyBorder="1" applyAlignment="1">
      <alignment vertical="center"/>
    </xf>
    <xf numFmtId="165" fontId="12" fillId="0" borderId="12" xfId="5" applyNumberFormat="1" applyFont="1" applyBorder="1" applyAlignment="1">
      <alignment vertical="center"/>
    </xf>
    <xf numFmtId="165" fontId="8" fillId="3" borderId="0" xfId="0" applyNumberFormat="1" applyFont="1" applyFill="1"/>
    <xf numFmtId="0" fontId="56" fillId="0" borderId="0" xfId="0" applyFont="1"/>
    <xf numFmtId="0" fontId="10" fillId="3" borderId="16" xfId="0" applyFont="1" applyFill="1" applyBorder="1" applyAlignment="1">
      <alignment horizontal="left" vertical="center"/>
    </xf>
    <xf numFmtId="44" fontId="31" fillId="0" borderId="0" xfId="0" applyNumberFormat="1" applyFont="1" applyAlignment="1">
      <alignment horizontal="left" vertical="center"/>
    </xf>
    <xf numFmtId="0" fontId="13" fillId="6" borderId="0" xfId="0" applyFont="1" applyFill="1"/>
    <xf numFmtId="0" fontId="41" fillId="0" borderId="18" xfId="0" applyFont="1" applyBorder="1"/>
    <xf numFmtId="0" fontId="0" fillId="0" borderId="19" xfId="0" applyBorder="1"/>
    <xf numFmtId="0" fontId="14" fillId="7" borderId="18" xfId="2" applyFont="1" applyFill="1" applyBorder="1"/>
    <xf numFmtId="0" fontId="14" fillId="7" borderId="0" xfId="2" applyFont="1" applyFill="1"/>
    <xf numFmtId="0" fontId="14" fillId="7" borderId="19" xfId="2" applyFont="1" applyFill="1" applyBorder="1"/>
    <xf numFmtId="0" fontId="6" fillId="0" borderId="18" xfId="2" applyFont="1" applyBorder="1"/>
    <xf numFmtId="0" fontId="3" fillId="0" borderId="0" xfId="2"/>
    <xf numFmtId="0" fontId="3" fillId="0" borderId="19" xfId="2" applyBorder="1"/>
    <xf numFmtId="0" fontId="3" fillId="0" borderId="20" xfId="2" applyBorder="1"/>
    <xf numFmtId="0" fontId="3" fillId="0" borderId="22" xfId="2" applyBorder="1"/>
    <xf numFmtId="0" fontId="6" fillId="3" borderId="17" xfId="0" applyFont="1" applyFill="1" applyBorder="1" applyAlignment="1">
      <alignment horizontal="left" vertical="center"/>
    </xf>
    <xf numFmtId="0" fontId="40" fillId="3" borderId="17" xfId="0" applyFont="1" applyFill="1" applyBorder="1" applyAlignment="1">
      <alignment horizontal="left" vertical="center"/>
    </xf>
    <xf numFmtId="0" fontId="6" fillId="3" borderId="23" xfId="0" applyFont="1" applyFill="1" applyBorder="1" applyAlignment="1">
      <alignment horizontal="left" vertical="center"/>
    </xf>
    <xf numFmtId="0" fontId="35" fillId="0" borderId="0" xfId="4" applyFont="1" applyFill="1" applyAlignment="1">
      <alignment vertical="center"/>
    </xf>
    <xf numFmtId="0" fontId="11" fillId="3" borderId="17" xfId="0" applyFont="1" applyFill="1" applyBorder="1" applyAlignment="1">
      <alignment horizontal="left" vertical="center"/>
    </xf>
    <xf numFmtId="0" fontId="7" fillId="3" borderId="17" xfId="0" applyFont="1" applyFill="1" applyBorder="1" applyAlignment="1">
      <alignment horizontal="left" vertical="center"/>
    </xf>
    <xf numFmtId="0" fontId="10" fillId="3" borderId="23" xfId="0" applyFont="1" applyFill="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40" fillId="0" borderId="21" xfId="0" applyFont="1" applyBorder="1" applyAlignment="1">
      <alignment horizontal="left" vertical="center"/>
    </xf>
    <xf numFmtId="0" fontId="6" fillId="0" borderId="22" xfId="0" applyFont="1" applyBorder="1" applyAlignment="1">
      <alignment horizontal="left" vertical="center"/>
    </xf>
    <xf numFmtId="0" fontId="10" fillId="3" borderId="76" xfId="0" applyFont="1" applyFill="1" applyBorder="1" applyAlignment="1">
      <alignment horizontal="left" vertical="center"/>
    </xf>
    <xf numFmtId="0" fontId="38" fillId="0" borderId="21" xfId="4" applyFont="1" applyBorder="1" applyAlignment="1">
      <alignment horizontal="left" vertical="center"/>
    </xf>
    <xf numFmtId="0" fontId="19" fillId="0" borderId="16" xfId="0" applyFont="1" applyBorder="1"/>
    <xf numFmtId="0" fontId="13" fillId="0" borderId="17" xfId="0" applyFont="1" applyBorder="1"/>
    <xf numFmtId="0" fontId="0" fillId="0" borderId="23" xfId="0" applyBorder="1"/>
    <xf numFmtId="0" fontId="13" fillId="2" borderId="0" xfId="0" applyFont="1" applyFill="1"/>
    <xf numFmtId="0" fontId="13" fillId="0" borderId="18" xfId="0" applyFont="1" applyBorder="1"/>
    <xf numFmtId="0" fontId="19" fillId="0" borderId="0" xfId="0" applyFont="1"/>
    <xf numFmtId="0" fontId="19" fillId="0" borderId="19" xfId="0" applyFont="1" applyBorder="1"/>
    <xf numFmtId="0" fontId="17" fillId="0" borderId="20" xfId="0" applyFont="1" applyBorder="1" applyAlignment="1">
      <alignment horizontal="left"/>
    </xf>
    <xf numFmtId="0" fontId="18" fillId="0" borderId="21" xfId="0" applyFont="1" applyBorder="1" applyAlignment="1">
      <alignment horizontal="left"/>
    </xf>
    <xf numFmtId="0" fontId="7" fillId="0" borderId="21" xfId="0"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0" fontId="12" fillId="0" borderId="0" xfId="0" applyFont="1"/>
    <xf numFmtId="0" fontId="14" fillId="3" borderId="16" xfId="0" applyFont="1" applyFill="1" applyBorder="1" applyAlignment="1">
      <alignment vertical="center"/>
    </xf>
    <xf numFmtId="0" fontId="14" fillId="3" borderId="17" xfId="0" applyFont="1" applyFill="1" applyBorder="1" applyAlignment="1">
      <alignment vertical="center"/>
    </xf>
    <xf numFmtId="0" fontId="15" fillId="3" borderId="17" xfId="0" applyFont="1" applyFill="1" applyBorder="1" applyAlignment="1">
      <alignment vertical="center"/>
    </xf>
    <xf numFmtId="0" fontId="13" fillId="3" borderId="17" xfId="0" applyFont="1" applyFill="1" applyBorder="1" applyAlignment="1">
      <alignment vertical="center"/>
    </xf>
    <xf numFmtId="0" fontId="13" fillId="3" borderId="23" xfId="0" applyFont="1" applyFill="1" applyBorder="1" applyAlignment="1">
      <alignment vertical="center"/>
    </xf>
    <xf numFmtId="0" fontId="13" fillId="2" borderId="0" xfId="0" applyFont="1" applyFill="1" applyAlignment="1">
      <alignmen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2" borderId="0" xfId="0" applyFont="1" applyFill="1" applyAlignment="1">
      <alignment horizontal="left" vertical="center"/>
    </xf>
    <xf numFmtId="3" fontId="13" fillId="0" borderId="0" xfId="0" applyNumberFormat="1" applyFont="1" applyAlignment="1">
      <alignment horizontal="left" vertical="center"/>
    </xf>
    <xf numFmtId="165" fontId="13" fillId="0" borderId="0" xfId="0" applyNumberFormat="1" applyFont="1" applyAlignment="1">
      <alignment horizontal="left" vertical="center"/>
    </xf>
    <xf numFmtId="14" fontId="13" fillId="0" borderId="0" xfId="0" applyNumberFormat="1" applyFont="1" applyAlignment="1">
      <alignment horizontal="left" vertical="center"/>
    </xf>
    <xf numFmtId="0" fontId="13" fillId="0" borderId="11" xfId="0" applyFont="1" applyBorder="1" applyAlignment="1">
      <alignment horizontal="left" vertical="center"/>
    </xf>
    <xf numFmtId="0" fontId="24" fillId="0" borderId="0" xfId="0" applyFont="1" applyAlignment="1">
      <alignment horizontal="left" vertical="center"/>
    </xf>
    <xf numFmtId="165" fontId="12" fillId="0" borderId="0" xfId="5" applyNumberFormat="1" applyFont="1" applyBorder="1" applyAlignment="1" applyProtection="1">
      <alignment horizontal="left" vertical="center"/>
    </xf>
    <xf numFmtId="165" fontId="0" fillId="0" borderId="19" xfId="5" applyNumberFormat="1" applyFont="1" applyBorder="1" applyAlignment="1" applyProtection="1">
      <alignment horizontal="left" vertical="center"/>
    </xf>
    <xf numFmtId="0" fontId="24" fillId="0" borderId="19" xfId="0" applyFont="1" applyBorder="1" applyAlignment="1">
      <alignment horizontal="left" vertical="center"/>
    </xf>
    <xf numFmtId="0" fontId="12" fillId="0" borderId="18" xfId="0" applyFont="1" applyBorder="1" applyAlignment="1">
      <alignment horizontal="left" vertical="center"/>
    </xf>
    <xf numFmtId="0" fontId="13" fillId="0" borderId="0" xfId="0" applyFont="1" applyAlignment="1">
      <alignment horizontal="left" vertical="center" wrapText="1"/>
    </xf>
    <xf numFmtId="165" fontId="7" fillId="0" borderId="19" xfId="0" applyNumberFormat="1" applyFont="1" applyBorder="1" applyAlignment="1">
      <alignment horizontal="left" vertical="center"/>
    </xf>
    <xf numFmtId="0" fontId="24" fillId="0" borderId="18" xfId="0" applyFont="1" applyBorder="1" applyAlignment="1">
      <alignment horizontal="left" vertical="center"/>
    </xf>
    <xf numFmtId="0" fontId="19" fillId="0" borderId="0" xfId="0" applyFont="1" applyAlignment="1">
      <alignment horizontal="left" vertical="center"/>
    </xf>
    <xf numFmtId="0" fontId="14" fillId="3" borderId="73" xfId="0" applyFont="1" applyFill="1" applyBorder="1" applyAlignment="1">
      <alignment horizontal="left" vertical="center"/>
    </xf>
    <xf numFmtId="0" fontId="14" fillId="3" borderId="74" xfId="0" applyFont="1" applyFill="1" applyBorder="1" applyAlignment="1">
      <alignment horizontal="left" vertical="center"/>
    </xf>
    <xf numFmtId="0" fontId="15" fillId="3" borderId="74" xfId="0" applyFont="1" applyFill="1" applyBorder="1" applyAlignment="1">
      <alignment horizontal="left" vertical="center"/>
    </xf>
    <xf numFmtId="0" fontId="13" fillId="3" borderId="74" xfId="0" applyFont="1" applyFill="1" applyBorder="1" applyAlignment="1">
      <alignment horizontal="left" vertical="center"/>
    </xf>
    <xf numFmtId="0" fontId="13" fillId="3" borderId="75" xfId="0" applyFont="1" applyFill="1" applyBorder="1" applyAlignment="1">
      <alignment horizontal="left" vertical="center"/>
    </xf>
    <xf numFmtId="0" fontId="13" fillId="0" borderId="4" xfId="0" applyFont="1" applyBorder="1" applyAlignment="1">
      <alignment horizontal="left" vertical="center"/>
    </xf>
    <xf numFmtId="0" fontId="14" fillId="3" borderId="20" xfId="0" applyFont="1" applyFill="1" applyBorder="1" applyAlignment="1">
      <alignment vertical="center"/>
    </xf>
    <xf numFmtId="0" fontId="14" fillId="3" borderId="21" xfId="0" applyFont="1" applyFill="1" applyBorder="1" applyAlignment="1">
      <alignment vertical="center"/>
    </xf>
    <xf numFmtId="0" fontId="15" fillId="3" borderId="21" xfId="0" applyFont="1" applyFill="1" applyBorder="1" applyAlignment="1">
      <alignment vertical="center"/>
    </xf>
    <xf numFmtId="0" fontId="13" fillId="3" borderId="21" xfId="0" applyFont="1" applyFill="1" applyBorder="1" applyAlignment="1">
      <alignment vertical="center"/>
    </xf>
    <xf numFmtId="0" fontId="13" fillId="3" borderId="22" xfId="0" applyFont="1" applyFill="1" applyBorder="1" applyAlignment="1">
      <alignment vertical="center"/>
    </xf>
    <xf numFmtId="0" fontId="12" fillId="5" borderId="51" xfId="0" applyFont="1" applyFill="1" applyBorder="1" applyAlignment="1">
      <alignment horizontal="left" vertical="center"/>
    </xf>
    <xf numFmtId="0" fontId="12" fillId="5" borderId="52"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23" xfId="0" applyFont="1" applyFill="1" applyBorder="1" applyAlignment="1">
      <alignment horizontal="left" vertical="center"/>
    </xf>
    <xf numFmtId="0" fontId="12" fillId="0" borderId="55" xfId="0" applyFont="1" applyBorder="1" applyAlignment="1">
      <alignment horizontal="left" vertical="center" wrapText="1"/>
    </xf>
    <xf numFmtId="0" fontId="12" fillId="0" borderId="63" xfId="0" applyFont="1" applyBorder="1" applyAlignment="1">
      <alignment horizontal="left" vertical="center" wrapText="1"/>
    </xf>
    <xf numFmtId="0" fontId="12" fillId="0" borderId="43" xfId="0" applyFont="1" applyBorder="1" applyAlignment="1">
      <alignment horizontal="center" vertical="center"/>
    </xf>
    <xf numFmtId="0" fontId="12" fillId="0" borderId="59" xfId="0" applyFont="1" applyBorder="1" applyAlignment="1">
      <alignment horizontal="center" vertical="center"/>
    </xf>
    <xf numFmtId="0" fontId="12" fillId="0" borderId="4" xfId="0" applyFont="1" applyBorder="1" applyAlignment="1">
      <alignment horizontal="center" vertical="center"/>
    </xf>
    <xf numFmtId="0" fontId="12" fillId="0" borderId="69" xfId="0" applyFont="1" applyBorder="1" applyAlignment="1">
      <alignment horizontal="center" vertical="center"/>
    </xf>
    <xf numFmtId="165" fontId="12" fillId="0" borderId="11" xfId="0" applyNumberFormat="1" applyFont="1" applyBorder="1" applyAlignment="1">
      <alignment horizontal="center" vertical="center"/>
    </xf>
    <xf numFmtId="165" fontId="13" fillId="0" borderId="0" xfId="0" applyNumberFormat="1" applyFont="1" applyAlignment="1">
      <alignment horizontal="center" vertical="center"/>
    </xf>
    <xf numFmtId="0" fontId="13" fillId="0" borderId="42" xfId="0" applyFont="1" applyBorder="1" applyAlignment="1">
      <alignment horizontal="left" vertical="center"/>
    </xf>
    <xf numFmtId="0" fontId="13" fillId="0" borderId="58" xfId="0" applyFont="1" applyBorder="1" applyAlignment="1">
      <alignment horizontal="left" vertical="center"/>
    </xf>
    <xf numFmtId="165" fontId="12" fillId="0" borderId="8" xfId="0" applyNumberFormat="1" applyFont="1" applyBorder="1" applyAlignment="1">
      <alignment horizontal="center" vertical="center"/>
    </xf>
    <xf numFmtId="165" fontId="12" fillId="0" borderId="57" xfId="0" applyNumberFormat="1" applyFont="1" applyBorder="1" applyAlignment="1">
      <alignment horizontal="center" vertical="center"/>
    </xf>
    <xf numFmtId="165" fontId="12" fillId="0" borderId="0" xfId="0" applyNumberFormat="1" applyFont="1" applyAlignment="1">
      <alignment horizontal="center" vertical="center"/>
    </xf>
    <xf numFmtId="165" fontId="12" fillId="0" borderId="58" xfId="0" applyNumberFormat="1" applyFont="1" applyBorder="1" applyAlignment="1">
      <alignment horizontal="center" vertical="center"/>
    </xf>
    <xf numFmtId="0" fontId="46" fillId="0" borderId="18"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165" fontId="13" fillId="0" borderId="11" xfId="0" applyNumberFormat="1" applyFont="1" applyBorder="1" applyAlignment="1">
      <alignment horizontal="center" vertical="center"/>
    </xf>
    <xf numFmtId="165" fontId="13" fillId="0" borderId="58" xfId="0" applyNumberFormat="1" applyFont="1" applyBorder="1" applyAlignment="1">
      <alignment horizontal="center" vertical="center"/>
    </xf>
    <xf numFmtId="0" fontId="22" fillId="0" borderId="18" xfId="0" applyFont="1" applyBorder="1" applyAlignment="1">
      <alignment horizontal="left" vertical="center"/>
    </xf>
    <xf numFmtId="0" fontId="13" fillId="0" borderId="28" xfId="0" applyFont="1" applyBorder="1" applyAlignment="1">
      <alignment horizontal="center" vertical="center"/>
    </xf>
    <xf numFmtId="0" fontId="19" fillId="0" borderId="18" xfId="0" applyFont="1" applyBorder="1" applyAlignment="1">
      <alignment horizontal="left" vertical="center"/>
    </xf>
    <xf numFmtId="165" fontId="13" fillId="0" borderId="59" xfId="0" applyNumberFormat="1" applyFont="1" applyBorder="1" applyAlignment="1">
      <alignment horizontal="center" vertical="center"/>
    </xf>
    <xf numFmtId="0" fontId="54" fillId="8" borderId="16" xfId="0" applyFont="1" applyFill="1" applyBorder="1"/>
    <xf numFmtId="0" fontId="13" fillId="8" borderId="17" xfId="0" applyFont="1" applyFill="1" applyBorder="1" applyAlignment="1">
      <alignment horizontal="left" vertical="center"/>
    </xf>
    <xf numFmtId="0" fontId="13" fillId="8" borderId="23" xfId="0" applyFont="1" applyFill="1" applyBorder="1" applyAlignment="1">
      <alignment horizontal="left" vertical="center"/>
    </xf>
    <xf numFmtId="0" fontId="54" fillId="8" borderId="18" xfId="0" applyFont="1" applyFill="1" applyBorder="1"/>
    <xf numFmtId="0" fontId="13" fillId="8" borderId="0" xfId="0" applyFont="1" applyFill="1" applyAlignment="1">
      <alignment horizontal="left" vertical="center"/>
    </xf>
    <xf numFmtId="0" fontId="13" fillId="8" borderId="19" xfId="0" applyFont="1" applyFill="1" applyBorder="1" applyAlignment="1">
      <alignment horizontal="left" vertical="center"/>
    </xf>
    <xf numFmtId="0" fontId="13" fillId="0" borderId="43" xfId="0" applyFont="1" applyBorder="1" applyAlignment="1">
      <alignment horizontal="left" vertical="center"/>
    </xf>
    <xf numFmtId="0" fontId="13" fillId="0" borderId="59"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6" fillId="0" borderId="0" xfId="0" applyFont="1" applyAlignment="1">
      <alignment horizontal="left" vertical="center"/>
    </xf>
    <xf numFmtId="0" fontId="14" fillId="3" borderId="18" xfId="0" applyFont="1" applyFill="1" applyBorder="1" applyAlignment="1">
      <alignment horizontal="left" vertical="center"/>
    </xf>
    <xf numFmtId="0" fontId="15" fillId="3" borderId="0" xfId="0" applyFont="1" applyFill="1" applyAlignment="1">
      <alignment horizontal="left" vertical="center"/>
    </xf>
    <xf numFmtId="0" fontId="13" fillId="3" borderId="0" xfId="0" applyFont="1" applyFill="1" applyAlignment="1">
      <alignment horizontal="left" vertical="center"/>
    </xf>
    <xf numFmtId="0" fontId="14" fillId="3" borderId="19" xfId="0" applyFont="1" applyFill="1" applyBorder="1" applyAlignment="1">
      <alignment horizontal="left" vertical="center"/>
    </xf>
    <xf numFmtId="0" fontId="42" fillId="0" borderId="0" xfId="0" applyFont="1"/>
    <xf numFmtId="0" fontId="49" fillId="0" borderId="0" xfId="0" applyFont="1"/>
    <xf numFmtId="0" fontId="55" fillId="0" borderId="0" xfId="0" applyFont="1" applyAlignment="1">
      <alignment horizontal="left" vertical="center"/>
    </xf>
    <xf numFmtId="0" fontId="13" fillId="0" borderId="0" xfId="0" applyFont="1" applyAlignment="1">
      <alignment horizontal="left" vertical="center"/>
      <extLst>
        <ext xmlns:xfpb="http://schemas.microsoft.com/office/spreadsheetml/2022/featurepropertybag" uri="{C7286773-470A-42A8-94C5-96B5CB345126}">
          <xfpb:xfComplement i="0"/>
        </ext>
      </extLst>
    </xf>
    <xf numFmtId="0" fontId="13" fillId="3" borderId="19" xfId="0" applyFont="1" applyFill="1" applyBorder="1" applyAlignment="1">
      <alignment horizontal="left" vertical="center"/>
    </xf>
    <xf numFmtId="44" fontId="12" fillId="0" borderId="0" xfId="0" applyNumberFormat="1" applyFont="1" applyAlignment="1">
      <alignment horizontal="left" vertical="center"/>
    </xf>
    <xf numFmtId="0" fontId="13" fillId="0" borderId="0" xfId="0" applyFont="1" applyAlignment="1">
      <alignment wrapText="1"/>
    </xf>
    <xf numFmtId="0" fontId="13" fillId="0" borderId="42" xfId="0" applyFont="1" applyBorder="1" applyAlignment="1" applyProtection="1">
      <alignment horizontal="left" vertical="center"/>
      <protection locked="0"/>
    </xf>
    <xf numFmtId="0" fontId="13" fillId="0" borderId="5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30" fillId="3" borderId="16" xfId="0" applyFont="1" applyFill="1" applyBorder="1" applyAlignment="1">
      <alignment horizontal="left" vertical="center" wrapText="1" indent="2"/>
    </xf>
    <xf numFmtId="0" fontId="30" fillId="3" borderId="17" xfId="0" applyFont="1" applyFill="1" applyBorder="1" applyAlignment="1">
      <alignment horizontal="left" vertical="center" indent="2"/>
    </xf>
    <xf numFmtId="0" fontId="30" fillId="3" borderId="18" xfId="0" applyFont="1" applyFill="1" applyBorder="1" applyAlignment="1">
      <alignment horizontal="left" vertical="center" indent="2"/>
    </xf>
    <xf numFmtId="0" fontId="30" fillId="3" borderId="0" xfId="0" applyFont="1" applyFill="1" applyAlignment="1">
      <alignment horizontal="left" vertical="center" indent="2"/>
    </xf>
    <xf numFmtId="0" fontId="30" fillId="3" borderId="20" xfId="0" applyFont="1" applyFill="1" applyBorder="1" applyAlignment="1">
      <alignment horizontal="left" vertical="center" indent="2"/>
    </xf>
    <xf numFmtId="0" fontId="30" fillId="3" borderId="21" xfId="0" applyFont="1" applyFill="1" applyBorder="1" applyAlignment="1">
      <alignment horizontal="left" vertical="center" indent="2"/>
    </xf>
    <xf numFmtId="0" fontId="6" fillId="0" borderId="17" xfId="0" applyFont="1" applyBorder="1" applyAlignment="1">
      <alignment horizontal="left" vertical="center" wrapText="1"/>
    </xf>
    <xf numFmtId="0" fontId="19" fillId="0" borderId="2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54" xfId="0" applyFont="1" applyBorder="1" applyAlignment="1" applyProtection="1">
      <alignment horizontal="left" vertical="center"/>
      <protection locked="0"/>
    </xf>
    <xf numFmtId="0" fontId="13" fillId="0" borderId="63"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2" fillId="0" borderId="3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39" xfId="0" applyFont="1" applyBorder="1" applyAlignment="1">
      <alignment horizontal="left" vertical="center"/>
    </xf>
    <xf numFmtId="165" fontId="12" fillId="0" borderId="13" xfId="0" applyNumberFormat="1" applyFont="1" applyBorder="1" applyAlignment="1">
      <alignment horizontal="center" vertical="center"/>
    </xf>
    <xf numFmtId="165" fontId="12" fillId="0" borderId="70" xfId="0" applyNumberFormat="1" applyFont="1" applyBorder="1" applyAlignment="1">
      <alignment horizontal="center" vertical="center"/>
    </xf>
    <xf numFmtId="0" fontId="46" fillId="0" borderId="18" xfId="0" applyFont="1" applyBorder="1" applyAlignment="1">
      <alignment horizontal="left" vertical="center" wrapText="1"/>
    </xf>
    <xf numFmtId="0" fontId="46" fillId="0" borderId="0" xfId="0" applyFont="1" applyAlignment="1">
      <alignment horizontal="left" vertical="center" wrapText="1"/>
    </xf>
    <xf numFmtId="0" fontId="46" fillId="0" borderId="12" xfId="0" applyFont="1" applyBorder="1" applyAlignment="1">
      <alignment horizontal="left" vertical="center" wrapText="1"/>
    </xf>
    <xf numFmtId="0" fontId="13" fillId="0" borderId="31"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0" xfId="0" applyFont="1" applyAlignment="1">
      <alignment horizontal="right" vertical="center"/>
    </xf>
    <xf numFmtId="14" fontId="13" fillId="0" borderId="25" xfId="0" applyNumberFormat="1" applyFont="1" applyBorder="1" applyAlignment="1" applyProtection="1">
      <alignment horizontal="left" vertical="center"/>
      <protection locked="0"/>
    </xf>
    <xf numFmtId="14" fontId="13" fillId="0" borderId="37" xfId="0" applyNumberFormat="1" applyFont="1" applyBorder="1" applyAlignment="1" applyProtection="1">
      <alignment horizontal="left" vertical="center"/>
      <protection locked="0"/>
    </xf>
    <xf numFmtId="0" fontId="12" fillId="5" borderId="16"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23" xfId="0" applyFont="1" applyFill="1" applyBorder="1" applyAlignment="1">
      <alignment horizontal="left" vertical="center"/>
    </xf>
    <xf numFmtId="0" fontId="12" fillId="0" borderId="72" xfId="0" applyFont="1" applyBorder="1" applyAlignment="1">
      <alignment horizontal="center" vertical="center"/>
    </xf>
    <xf numFmtId="0" fontId="12" fillId="0" borderId="55" xfId="0" applyFont="1" applyBorder="1" applyAlignment="1">
      <alignment horizontal="center" vertical="center"/>
    </xf>
    <xf numFmtId="165" fontId="12" fillId="0" borderId="11" xfId="0" applyNumberFormat="1" applyFont="1" applyBorder="1" applyAlignment="1">
      <alignment horizontal="center" vertical="center"/>
    </xf>
    <xf numFmtId="165" fontId="12" fillId="0" borderId="61" xfId="0" applyNumberFormat="1" applyFont="1" applyBorder="1" applyAlignment="1">
      <alignment horizontal="center" vertical="center"/>
    </xf>
    <xf numFmtId="0" fontId="12" fillId="0" borderId="56" xfId="0" applyFont="1" applyBorder="1" applyAlignment="1">
      <alignment horizontal="center" vertical="center"/>
    </xf>
    <xf numFmtId="0" fontId="13" fillId="0" borderId="50" xfId="0" applyFont="1" applyBorder="1" applyAlignment="1">
      <alignment horizontal="center" vertical="center"/>
    </xf>
    <xf numFmtId="165" fontId="12" fillId="0" borderId="0" xfId="0" applyNumberFormat="1" applyFont="1" applyAlignment="1">
      <alignment horizontal="center" vertical="center"/>
    </xf>
    <xf numFmtId="0" fontId="13" fillId="0" borderId="64" xfId="0" applyFont="1" applyBorder="1" applyAlignment="1">
      <alignment horizontal="left" vertical="center" wrapText="1"/>
    </xf>
    <xf numFmtId="0" fontId="13" fillId="0" borderId="49" xfId="0" applyFont="1" applyBorder="1" applyAlignment="1">
      <alignment horizontal="left" vertical="center" wrapText="1"/>
    </xf>
    <xf numFmtId="0" fontId="13" fillId="0" borderId="68" xfId="0" applyFont="1" applyBorder="1" applyAlignment="1">
      <alignment horizontal="left" vertical="center" wrapText="1"/>
    </xf>
    <xf numFmtId="0" fontId="12" fillId="0" borderId="64"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65" xfId="0" applyFont="1" applyBorder="1" applyAlignment="1">
      <alignment horizontal="left" vertical="center"/>
    </xf>
    <xf numFmtId="0" fontId="12" fillId="0" borderId="50" xfId="0" applyFont="1" applyBorder="1" applyAlignment="1">
      <alignment horizontal="left" vertical="center"/>
    </xf>
    <xf numFmtId="0" fontId="12" fillId="0" borderId="46" xfId="0" applyFont="1" applyBorder="1" applyAlignment="1">
      <alignment horizontal="left" vertical="center"/>
    </xf>
    <xf numFmtId="165" fontId="12" fillId="0" borderId="71" xfId="0" applyNumberFormat="1" applyFont="1" applyBorder="1" applyAlignment="1">
      <alignment horizontal="center" vertical="center"/>
    </xf>
    <xf numFmtId="165" fontId="12" fillId="0" borderId="60" xfId="0" applyNumberFormat="1" applyFont="1" applyBorder="1" applyAlignment="1">
      <alignment horizontal="center" vertical="center"/>
    </xf>
    <xf numFmtId="165" fontId="12" fillId="0" borderId="25" xfId="0" applyNumberFormat="1" applyFont="1" applyBorder="1" applyAlignment="1">
      <alignment horizontal="center" vertical="center"/>
    </xf>
    <xf numFmtId="165" fontId="12" fillId="0" borderId="26" xfId="0" applyNumberFormat="1" applyFont="1" applyBorder="1" applyAlignment="1">
      <alignment horizontal="center" vertical="center"/>
    </xf>
    <xf numFmtId="165" fontId="12" fillId="0" borderId="27" xfId="0" applyNumberFormat="1" applyFont="1" applyBorder="1" applyAlignment="1">
      <alignment horizontal="center" vertical="center"/>
    </xf>
    <xf numFmtId="0" fontId="39" fillId="5" borderId="16" xfId="0" applyFont="1" applyFill="1" applyBorder="1" applyAlignment="1">
      <alignment horizontal="left" vertical="center" wrapText="1" indent="2"/>
    </xf>
    <xf numFmtId="0" fontId="31" fillId="5" borderId="17" xfId="0" applyFont="1" applyFill="1" applyBorder="1" applyAlignment="1">
      <alignment horizontal="left" vertical="center" wrapText="1" indent="2"/>
    </xf>
    <xf numFmtId="0" fontId="31" fillId="5" borderId="23" xfId="0" applyFont="1" applyFill="1" applyBorder="1" applyAlignment="1">
      <alignment horizontal="left" vertical="center" wrapText="1" indent="2"/>
    </xf>
    <xf numFmtId="0" fontId="47" fillId="8" borderId="18" xfId="0" applyFont="1" applyFill="1" applyBorder="1" applyAlignment="1">
      <alignment horizontal="left" vertical="center" wrapText="1"/>
    </xf>
    <xf numFmtId="0" fontId="47" fillId="8" borderId="0" xfId="0" applyFont="1" applyFill="1" applyAlignment="1">
      <alignment horizontal="left" vertical="center" wrapText="1"/>
    </xf>
    <xf numFmtId="0" fontId="47" fillId="8" borderId="19" xfId="0" applyFont="1" applyFill="1" applyBorder="1" applyAlignment="1">
      <alignment horizontal="left" vertical="center" wrapText="1"/>
    </xf>
    <xf numFmtId="0" fontId="47" fillId="8" borderId="20" xfId="0" applyFont="1" applyFill="1" applyBorder="1" applyAlignment="1">
      <alignment horizontal="left" vertical="center" wrapText="1"/>
    </xf>
    <xf numFmtId="0" fontId="47" fillId="8" borderId="21" xfId="0" applyFont="1" applyFill="1" applyBorder="1" applyAlignment="1">
      <alignment horizontal="left" vertical="center" wrapText="1"/>
    </xf>
    <xf numFmtId="0" fontId="47" fillId="8" borderId="22" xfId="0" applyFont="1" applyFill="1" applyBorder="1" applyAlignment="1">
      <alignment horizontal="left" vertical="center" wrapText="1"/>
    </xf>
    <xf numFmtId="165" fontId="12" fillId="0" borderId="44" xfId="0" applyNumberFormat="1" applyFont="1" applyBorder="1" applyAlignment="1">
      <alignment horizontal="center" vertical="center"/>
    </xf>
    <xf numFmtId="165" fontId="12" fillId="0" borderId="45" xfId="0" applyNumberFormat="1" applyFont="1" applyBorder="1" applyAlignment="1">
      <alignment horizontal="center" vertical="center"/>
    </xf>
    <xf numFmtId="165" fontId="12" fillId="0" borderId="66" xfId="0" applyNumberFormat="1" applyFont="1" applyBorder="1" applyAlignment="1">
      <alignment horizontal="center" vertical="center"/>
    </xf>
    <xf numFmtId="165" fontId="12" fillId="0" borderId="67" xfId="0" applyNumberFormat="1" applyFont="1" applyBorder="1" applyAlignment="1">
      <alignment horizontal="center" vertical="center"/>
    </xf>
    <xf numFmtId="0" fontId="13" fillId="0" borderId="18" xfId="0" applyFont="1" applyBorder="1" applyAlignment="1">
      <alignment horizontal="left" vertical="center"/>
    </xf>
    <xf numFmtId="0" fontId="13" fillId="0" borderId="0" xfId="0" applyFont="1" applyAlignment="1">
      <alignment horizontal="left" vertical="center"/>
    </xf>
    <xf numFmtId="0" fontId="13" fillId="0" borderId="19" xfId="0" applyFont="1" applyBorder="1" applyAlignment="1">
      <alignment horizontal="left" vertical="center"/>
    </xf>
    <xf numFmtId="0" fontId="13" fillId="0" borderId="18" xfId="0" applyFont="1" applyBorder="1" applyAlignment="1">
      <alignment horizontal="left" vertical="center" wrapText="1"/>
    </xf>
    <xf numFmtId="165" fontId="13" fillId="0" borderId="53" xfId="0" applyNumberFormat="1" applyFont="1" applyBorder="1" applyAlignment="1">
      <alignment horizontal="left" vertical="center"/>
    </xf>
    <xf numFmtId="165" fontId="13" fillId="0" borderId="54" xfId="0" applyNumberFormat="1" applyFont="1" applyBorder="1" applyAlignment="1">
      <alignment horizontal="left" vertical="center"/>
    </xf>
    <xf numFmtId="165" fontId="13" fillId="0" borderId="55" xfId="0" applyNumberFormat="1" applyFont="1" applyBorder="1" applyAlignment="1">
      <alignment horizontal="left" vertical="center"/>
    </xf>
    <xf numFmtId="165" fontId="48" fillId="0" borderId="53" xfId="0" applyNumberFormat="1" applyFont="1" applyBorder="1" applyAlignment="1">
      <alignment horizontal="left" vertical="center"/>
    </xf>
    <xf numFmtId="165" fontId="48" fillId="0" borderId="55" xfId="0" applyNumberFormat="1" applyFont="1" applyBorder="1" applyAlignment="1">
      <alignment horizontal="left" vertical="center"/>
    </xf>
    <xf numFmtId="0" fontId="13" fillId="0" borderId="62"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63"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63" xfId="0" applyFont="1" applyBorder="1" applyAlignment="1">
      <alignment horizontal="center" vertical="center" wrapText="1"/>
    </xf>
    <xf numFmtId="0" fontId="49" fillId="0" borderId="18" xfId="0" applyFont="1" applyBorder="1" applyAlignment="1">
      <alignment wrapText="1"/>
    </xf>
    <xf numFmtId="0" fontId="49" fillId="0" borderId="0" xfId="0" applyFont="1" applyAlignment="1">
      <alignment wrapText="1"/>
    </xf>
    <xf numFmtId="165" fontId="7" fillId="0" borderId="53" xfId="0" applyNumberFormat="1" applyFont="1" applyBorder="1" applyAlignment="1">
      <alignment horizontal="left" vertical="center"/>
    </xf>
    <xf numFmtId="165" fontId="7" fillId="0" borderId="55" xfId="0" applyNumberFormat="1" applyFont="1" applyBorder="1" applyAlignment="1">
      <alignment horizontal="left" vertical="center"/>
    </xf>
    <xf numFmtId="0" fontId="13" fillId="0" borderId="12" xfId="0" applyFont="1" applyBorder="1" applyAlignment="1">
      <alignment horizontal="left" vertical="center"/>
    </xf>
    <xf numFmtId="0" fontId="13" fillId="0" borderId="61" xfId="0" applyFont="1" applyBorder="1" applyAlignment="1">
      <alignment horizontal="left" vertical="center"/>
    </xf>
    <xf numFmtId="14" fontId="13" fillId="0" borderId="53" xfId="0" applyNumberFormat="1" applyFont="1" applyBorder="1" applyAlignment="1" applyProtection="1">
      <alignment horizontal="left" vertical="center"/>
      <protection locked="0"/>
    </xf>
    <xf numFmtId="14" fontId="0" fillId="0" borderId="63" xfId="0" applyNumberForma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14" fontId="13" fillId="0" borderId="6" xfId="0" applyNumberFormat="1" applyFon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14" fontId="13" fillId="0" borderId="54" xfId="0" applyNumberFormat="1" applyFont="1" applyBorder="1" applyAlignment="1" applyProtection="1">
      <alignment horizontal="left" vertical="center"/>
      <protection locked="0"/>
    </xf>
    <xf numFmtId="14" fontId="13" fillId="0" borderId="55" xfId="0" applyNumberFormat="1" applyFont="1" applyBorder="1" applyAlignment="1" applyProtection="1">
      <alignment horizontal="left" vertical="center"/>
      <protection locked="0"/>
    </xf>
    <xf numFmtId="3" fontId="48" fillId="0" borderId="53" xfId="0" applyNumberFormat="1" applyFont="1" applyBorder="1" applyAlignment="1" applyProtection="1">
      <alignment horizontal="left" vertical="center"/>
      <protection locked="0"/>
    </xf>
    <xf numFmtId="3" fontId="48" fillId="0" borderId="54" xfId="0" applyNumberFormat="1" applyFont="1" applyBorder="1" applyAlignment="1" applyProtection="1">
      <alignment horizontal="left" vertical="center"/>
      <protection locked="0"/>
    </xf>
    <xf numFmtId="3" fontId="48" fillId="0" borderId="55" xfId="0" applyNumberFormat="1" applyFont="1" applyBorder="1" applyAlignment="1" applyProtection="1">
      <alignment horizontal="left" vertical="center"/>
      <protection locked="0"/>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40" xfId="0" applyFont="1" applyBorder="1" applyAlignment="1">
      <alignment vertical="top" wrapText="1"/>
    </xf>
    <xf numFmtId="166" fontId="12" fillId="0" borderId="24" xfId="0" applyNumberFormat="1" applyFont="1" applyBorder="1" applyAlignment="1">
      <alignment vertical="top" wrapText="1"/>
    </xf>
    <xf numFmtId="166" fontId="12" fillId="0" borderId="24" xfId="0" applyNumberFormat="1" applyFont="1" applyBorder="1" applyAlignment="1">
      <alignment vertical="top"/>
    </xf>
    <xf numFmtId="165" fontId="12" fillId="0" borderId="24" xfId="0" applyNumberFormat="1" applyFont="1" applyBorder="1" applyAlignment="1">
      <alignment vertical="top" wrapText="1"/>
    </xf>
    <xf numFmtId="165" fontId="12" fillId="0" borderId="24" xfId="0" applyNumberFormat="1" applyFont="1" applyBorder="1" applyAlignment="1">
      <alignment vertical="top"/>
    </xf>
    <xf numFmtId="0" fontId="12" fillId="0" borderId="24" xfId="0" applyFont="1" applyBorder="1" applyAlignment="1">
      <alignment vertical="top"/>
    </xf>
    <xf numFmtId="0" fontId="12" fillId="0" borderId="24" xfId="0" applyFont="1" applyBorder="1" applyAlignment="1">
      <alignment vertical="top" wrapText="1"/>
    </xf>
    <xf numFmtId="0" fontId="12" fillId="0" borderId="24" xfId="0" applyFont="1" applyBorder="1" applyAlignment="1">
      <alignment vertical="top" shrinkToFit="1"/>
    </xf>
    <xf numFmtId="0" fontId="6" fillId="0" borderId="0" xfId="0" applyFont="1" applyAlignment="1">
      <alignment horizontal="left" vertical="center"/>
    </xf>
    <xf numFmtId="0" fontId="32" fillId="0" borderId="0" xfId="4" applyFont="1" applyFill="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0" fontId="35" fillId="0" borderId="0" xfId="4" applyFont="1" applyAlignment="1">
      <alignment horizontal="left" vertical="center"/>
    </xf>
    <xf numFmtId="0" fontId="35" fillId="0" borderId="12" xfId="4" applyFont="1" applyBorder="1" applyAlignment="1">
      <alignment horizontal="left" vertical="center"/>
    </xf>
    <xf numFmtId="0" fontId="6" fillId="0" borderId="31"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32" fillId="0" borderId="33" xfId="4" applyFont="1" applyFill="1" applyBorder="1" applyAlignment="1">
      <alignment vertical="center"/>
    </xf>
    <xf numFmtId="0" fontId="32" fillId="0" borderId="34" xfId="4" applyFont="1" applyFill="1" applyBorder="1" applyAlignment="1">
      <alignment vertical="center"/>
    </xf>
    <xf numFmtId="0" fontId="32" fillId="0" borderId="35" xfId="4" applyFont="1" applyFill="1" applyBorder="1" applyAlignment="1">
      <alignment vertical="center"/>
    </xf>
    <xf numFmtId="0" fontId="32" fillId="0" borderId="34" xfId="4" applyFont="1" applyFill="1" applyBorder="1" applyAlignment="1">
      <alignment horizontal="left" vertical="center"/>
    </xf>
    <xf numFmtId="166" fontId="21" fillId="3" borderId="0" xfId="0" applyNumberFormat="1" applyFont="1" applyFill="1" applyAlignment="1">
      <alignment horizontal="right" wrapText="1"/>
    </xf>
    <xf numFmtId="165" fontId="12" fillId="0" borderId="41" xfId="5" applyNumberFormat="1" applyFont="1" applyBorder="1" applyAlignment="1">
      <alignment vertical="center"/>
    </xf>
    <xf numFmtId="165" fontId="12" fillId="0" borderId="43" xfId="5" applyNumberFormat="1" applyFont="1" applyBorder="1" applyAlignment="1">
      <alignment vertical="center"/>
    </xf>
    <xf numFmtId="0" fontId="6" fillId="0" borderId="34" xfId="0" applyFont="1" applyBorder="1" applyAlignment="1">
      <alignment horizontal="left" vertical="center" wrapText="1"/>
    </xf>
    <xf numFmtId="0" fontId="35" fillId="0" borderId="26" xfId="4" applyFont="1" applyBorder="1" applyAlignment="1">
      <alignment horizontal="left" vertical="center" wrapText="1"/>
    </xf>
    <xf numFmtId="0" fontId="1" fillId="0" borderId="31"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35" fillId="0" borderId="28" xfId="4" applyFont="1" applyBorder="1" applyAlignment="1" applyProtection="1">
      <alignment horizontal="left" vertical="center"/>
    </xf>
    <xf numFmtId="0" fontId="31" fillId="0" borderId="0" xfId="0" applyFont="1" applyAlignment="1">
      <alignment horizontal="left" vertical="center"/>
    </xf>
    <xf numFmtId="0" fontId="31" fillId="0" borderId="29" xfId="0" applyFont="1" applyBorder="1" applyAlignment="1">
      <alignment horizontal="left" vertical="center"/>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xf>
    <xf numFmtId="0" fontId="35" fillId="0" borderId="33" xfId="4" applyFont="1" applyBorder="1" applyAlignment="1">
      <alignment horizontal="left" vertical="center"/>
    </xf>
    <xf numFmtId="0" fontId="35" fillId="0" borderId="34" xfId="4" applyFont="1" applyBorder="1" applyAlignment="1">
      <alignment horizontal="left" vertical="center"/>
    </xf>
    <xf numFmtId="0" fontId="35" fillId="0" borderId="35" xfId="4"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3">
    <dxf>
      <fill>
        <patternFill>
          <bgColor rgb="FFFFFF00"/>
        </patternFill>
      </fill>
    </dxf>
    <dxf>
      <font>
        <color theme="7"/>
      </font>
      <fill>
        <patternFill patternType="solid">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0</xdr:rowOff>
    </xdr:from>
    <xdr:to>
      <xdr:col>15</xdr:col>
      <xdr:colOff>0</xdr:colOff>
      <xdr:row>48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8" dT="2025-10-28T10:38:54.44" personId="{00000000-0000-0000-0000-000000000000}" id="{AA9A4AC7-7974-4E4B-8C2B-EF10E2956FC5}">
    <text>Do we need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89" TargetMode="Externa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lectoralcommission.org.uk/media/4033"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lectoralcommission.org.uk/England-local-elections-accepting-donation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lectoralcommission.org.uk/England-local-elections-returning-donations" TargetMode="External"/><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lectoralcommission.org.uk/England-local-elections-notional-spendi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lectoralcommission.org.uk/England-local-elections-local-campaignin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lectoralcommission.org.uk/England-local-elections-deadlin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lectoralcommission.org.uk/Scottish-Parliament-candidate-personal-expenses"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hyperlink" Target="https://www.electoralcommission.org.uk/guidance-candidates-and-agents-scottish-parliament-elections/candidate-spending/other-spending-which-does-not-count-towards-your-spending-limi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66"/>
  <sheetViews>
    <sheetView zoomScaleNormal="100" workbookViewId="0">
      <selection activeCell="E34" sqref="E34"/>
    </sheetView>
  </sheetViews>
  <sheetFormatPr defaultRowHeight="12.75" x14ac:dyDescent="0.2"/>
  <sheetData>
    <row r="1" spans="1:15" ht="18" x14ac:dyDescent="0.2">
      <c r="A1" s="183" t="s">
        <v>0</v>
      </c>
      <c r="B1" s="200"/>
      <c r="C1" s="200"/>
      <c r="D1" s="201"/>
      <c r="E1" s="201"/>
      <c r="F1" s="201"/>
      <c r="G1" s="201"/>
      <c r="H1" s="201"/>
      <c r="I1" s="201"/>
      <c r="J1" s="201"/>
      <c r="K1" s="201"/>
      <c r="L1" s="201"/>
      <c r="M1" s="201"/>
      <c r="N1" s="201"/>
      <c r="O1" s="202"/>
    </row>
    <row r="2" spans="1:15" ht="15" x14ac:dyDescent="0.2">
      <c r="A2" s="145" t="s">
        <v>1</v>
      </c>
      <c r="B2" s="34"/>
      <c r="C2" s="34"/>
      <c r="D2" s="34"/>
      <c r="E2" s="146"/>
      <c r="F2" s="146"/>
      <c r="G2" s="34"/>
      <c r="H2" s="34"/>
      <c r="I2" s="34"/>
      <c r="J2" s="34"/>
      <c r="K2" s="34"/>
      <c r="L2" s="34"/>
      <c r="M2" s="34"/>
      <c r="N2" s="34"/>
      <c r="O2" s="147"/>
    </row>
    <row r="3" spans="1:15" ht="15" x14ac:dyDescent="0.2">
      <c r="A3" s="145" t="s">
        <v>2</v>
      </c>
      <c r="B3" s="34"/>
      <c r="C3" s="34"/>
      <c r="D3" s="34"/>
      <c r="E3" s="146"/>
      <c r="F3" s="146"/>
      <c r="G3" s="34"/>
      <c r="H3" s="34"/>
      <c r="I3" s="34"/>
      <c r="J3" s="34"/>
      <c r="K3" s="34"/>
      <c r="L3" s="34"/>
      <c r="M3" s="34"/>
      <c r="N3" s="34"/>
      <c r="O3" s="147"/>
    </row>
    <row r="4" spans="1:15" ht="15" x14ac:dyDescent="0.2">
      <c r="A4" s="145"/>
      <c r="B4" s="34"/>
      <c r="C4" s="34"/>
      <c r="D4" s="34"/>
      <c r="E4" s="146"/>
      <c r="F4" s="146"/>
      <c r="G4" s="34"/>
      <c r="H4" s="34"/>
      <c r="I4" s="34"/>
      <c r="J4" s="34"/>
      <c r="K4" s="34"/>
      <c r="L4" s="34"/>
      <c r="M4" s="34"/>
      <c r="N4" s="34"/>
      <c r="O4" s="147"/>
    </row>
    <row r="5" spans="1:15" ht="15" x14ac:dyDescent="0.2">
      <c r="A5" s="145" t="s">
        <v>3</v>
      </c>
      <c r="B5" s="34"/>
      <c r="C5" s="34"/>
      <c r="D5" s="34"/>
      <c r="E5" s="146"/>
      <c r="F5" s="146"/>
      <c r="G5" s="34"/>
      <c r="H5" s="34"/>
      <c r="I5" s="34"/>
      <c r="J5" s="34"/>
      <c r="K5" s="34"/>
      <c r="L5" s="34"/>
      <c r="M5" s="34"/>
      <c r="N5" s="34"/>
      <c r="O5" s="147"/>
    </row>
    <row r="6" spans="1:15" ht="15" x14ac:dyDescent="0.2">
      <c r="A6" s="145"/>
      <c r="B6" s="34"/>
      <c r="C6" s="34"/>
      <c r="D6" s="34"/>
      <c r="E6" s="146"/>
      <c r="F6" s="146"/>
      <c r="G6" s="34"/>
      <c r="H6" s="34"/>
      <c r="I6" s="34"/>
      <c r="J6" s="34"/>
      <c r="K6" s="34"/>
      <c r="L6" s="34"/>
      <c r="M6" s="34"/>
      <c r="N6" s="34"/>
      <c r="O6" s="147"/>
    </row>
    <row r="7" spans="1:15" ht="15" x14ac:dyDescent="0.2">
      <c r="A7" s="145" t="s">
        <v>4</v>
      </c>
      <c r="B7" s="34"/>
      <c r="C7" s="34"/>
      <c r="D7" s="34"/>
      <c r="E7" s="146"/>
      <c r="F7" s="146"/>
      <c r="G7" s="34"/>
      <c r="H7" s="34"/>
      <c r="I7" s="34"/>
      <c r="J7" s="34"/>
      <c r="K7" s="34"/>
      <c r="L7" s="34"/>
      <c r="M7" s="34"/>
      <c r="N7" s="34"/>
      <c r="O7" s="147"/>
    </row>
    <row r="8" spans="1:15" ht="12" customHeight="1" x14ac:dyDescent="0.2">
      <c r="A8" s="145"/>
      <c r="B8" s="34"/>
      <c r="C8" s="34"/>
      <c r="D8" s="34"/>
      <c r="E8" s="146"/>
      <c r="F8" s="146"/>
      <c r="G8" s="34"/>
      <c r="H8" s="34"/>
      <c r="I8" s="34"/>
      <c r="J8" s="34"/>
      <c r="K8" s="34"/>
      <c r="L8" s="34"/>
      <c r="M8" s="34"/>
      <c r="N8" s="34"/>
      <c r="O8" s="147"/>
    </row>
    <row r="9" spans="1:15" ht="13.5" customHeight="1" x14ac:dyDescent="0.2">
      <c r="A9" s="145" t="s">
        <v>5</v>
      </c>
      <c r="B9" s="34"/>
      <c r="C9" s="34"/>
      <c r="D9" s="34"/>
      <c r="E9" s="146"/>
      <c r="F9" s="146"/>
      <c r="G9" s="34"/>
      <c r="H9" s="34"/>
      <c r="I9" s="34"/>
      <c r="J9" s="34"/>
      <c r="K9" s="34"/>
      <c r="L9" s="34"/>
      <c r="M9" s="34"/>
      <c r="N9" s="34"/>
      <c r="O9" s="147"/>
    </row>
    <row r="10" spans="1:15" ht="15" customHeight="1" x14ac:dyDescent="0.2">
      <c r="A10" s="145" t="s">
        <v>6</v>
      </c>
      <c r="B10" s="34"/>
      <c r="C10" s="34"/>
      <c r="D10" s="34"/>
      <c r="E10" s="146"/>
      <c r="F10" s="146"/>
      <c r="G10" s="34"/>
      <c r="H10" s="34"/>
      <c r="I10" s="34"/>
      <c r="J10" s="34"/>
      <c r="K10" s="34"/>
      <c r="L10" s="34"/>
      <c r="M10" s="34"/>
      <c r="N10" s="34"/>
      <c r="O10" s="147"/>
    </row>
    <row r="11" spans="1:15" ht="12" customHeight="1" x14ac:dyDescent="0.2">
      <c r="A11" s="145"/>
      <c r="B11" s="34"/>
      <c r="C11" s="34"/>
      <c r="D11" s="34"/>
      <c r="E11" s="146"/>
      <c r="F11" s="146"/>
      <c r="G11" s="34"/>
      <c r="H11" s="34"/>
      <c r="I11" s="34"/>
      <c r="J11" s="34"/>
      <c r="K11" s="34"/>
      <c r="L11" s="34"/>
      <c r="M11" s="34"/>
      <c r="N11" s="34"/>
      <c r="O11" s="147"/>
    </row>
    <row r="12" spans="1:15" ht="13.5" customHeight="1" x14ac:dyDescent="0.2">
      <c r="A12" s="145" t="s">
        <v>7</v>
      </c>
      <c r="B12" s="34"/>
      <c r="C12" s="34"/>
      <c r="D12" s="34"/>
      <c r="E12" s="146"/>
      <c r="F12" s="146"/>
      <c r="G12" s="34"/>
      <c r="H12" s="34"/>
      <c r="I12" s="34"/>
      <c r="J12" s="34"/>
      <c r="K12" s="34"/>
      <c r="L12" s="34"/>
      <c r="M12" s="34"/>
      <c r="N12" s="34"/>
      <c r="O12" s="147"/>
    </row>
    <row r="13" spans="1:15" ht="14.25" customHeight="1" x14ac:dyDescent="0.2">
      <c r="A13" s="145" t="s">
        <v>8</v>
      </c>
      <c r="B13" s="34"/>
      <c r="C13" s="34"/>
      <c r="D13" s="34"/>
      <c r="E13" s="146"/>
      <c r="F13" s="146"/>
      <c r="G13" s="34"/>
      <c r="H13" s="34"/>
      <c r="I13" s="34"/>
      <c r="J13" s="34"/>
      <c r="K13" s="34"/>
      <c r="L13" s="34"/>
      <c r="M13" s="34"/>
      <c r="N13" s="34"/>
      <c r="O13" s="147"/>
    </row>
    <row r="14" spans="1:15" ht="15" customHeight="1" x14ac:dyDescent="0.2">
      <c r="A14" s="145" t="s">
        <v>9</v>
      </c>
      <c r="B14" s="34"/>
      <c r="C14" s="34"/>
      <c r="D14" s="34"/>
      <c r="E14" s="146"/>
      <c r="F14" s="146"/>
      <c r="G14" s="34"/>
      <c r="H14" s="34"/>
      <c r="I14" s="34"/>
      <c r="J14" s="34"/>
      <c r="K14" s="34"/>
      <c r="L14" s="34"/>
      <c r="M14" s="34"/>
      <c r="N14" s="34"/>
      <c r="O14" s="147"/>
    </row>
    <row r="15" spans="1:15" ht="12" customHeight="1" x14ac:dyDescent="0.2">
      <c r="A15" s="203"/>
      <c r="B15" s="204"/>
      <c r="C15" s="204"/>
      <c r="D15" s="204"/>
      <c r="E15" s="205"/>
      <c r="F15" s="205"/>
      <c r="G15" s="204"/>
      <c r="H15" s="204"/>
      <c r="I15" s="204"/>
      <c r="J15" s="204"/>
      <c r="K15" s="204"/>
      <c r="L15" s="204"/>
      <c r="M15" s="204"/>
      <c r="N15" s="204"/>
      <c r="O15" s="206"/>
    </row>
    <row r="16" spans="1:15" ht="18" x14ac:dyDescent="0.2">
      <c r="A16" s="144" t="s">
        <v>10</v>
      </c>
      <c r="B16" s="144"/>
      <c r="C16" s="144"/>
      <c r="D16" s="144"/>
      <c r="E16" s="144"/>
      <c r="F16" s="144"/>
      <c r="G16" s="144"/>
      <c r="H16" s="144"/>
      <c r="I16" s="144"/>
      <c r="J16" s="144"/>
      <c r="K16" s="144"/>
      <c r="L16" s="144"/>
      <c r="M16" s="144"/>
      <c r="N16" s="144"/>
      <c r="O16" s="144"/>
    </row>
    <row r="17" spans="1:15" ht="15" x14ac:dyDescent="0.2">
      <c r="A17" s="145" t="s">
        <v>11</v>
      </c>
      <c r="B17" s="34"/>
      <c r="C17" s="34"/>
      <c r="D17" s="34"/>
      <c r="E17" s="146"/>
      <c r="F17" s="146"/>
      <c r="G17" s="34"/>
      <c r="H17" s="34"/>
      <c r="I17" s="34"/>
      <c r="J17" s="34"/>
      <c r="K17" s="34"/>
      <c r="L17" s="34"/>
      <c r="M17" s="34"/>
      <c r="N17" s="34"/>
      <c r="O17" s="147"/>
    </row>
    <row r="18" spans="1:15" ht="15" x14ac:dyDescent="0.2">
      <c r="A18" s="145"/>
      <c r="B18" s="34"/>
      <c r="C18" s="34"/>
      <c r="D18" s="34"/>
      <c r="E18" s="146"/>
      <c r="F18" s="146"/>
      <c r="G18" s="34"/>
      <c r="H18" s="34"/>
      <c r="I18" s="34"/>
      <c r="J18" s="34"/>
      <c r="K18" s="34"/>
      <c r="L18" s="34"/>
      <c r="M18" s="34"/>
      <c r="N18" s="34"/>
      <c r="O18" s="147"/>
    </row>
    <row r="19" spans="1:15" ht="15" x14ac:dyDescent="0.2">
      <c r="A19" s="145" t="s">
        <v>12</v>
      </c>
      <c r="B19" s="34"/>
      <c r="C19" s="34"/>
      <c r="D19" s="34"/>
      <c r="E19" s="146"/>
      <c r="F19" s="146"/>
      <c r="G19" s="34"/>
      <c r="H19" s="34"/>
      <c r="I19" s="34"/>
      <c r="J19" s="34"/>
      <c r="K19" s="34"/>
      <c r="L19" s="34"/>
      <c r="M19" s="34"/>
      <c r="N19" s="34"/>
      <c r="O19" s="147"/>
    </row>
    <row r="20" spans="1:15" ht="15" x14ac:dyDescent="0.2">
      <c r="A20" s="145"/>
      <c r="B20" s="34"/>
      <c r="C20" s="34"/>
      <c r="D20" s="34"/>
      <c r="E20" s="146"/>
      <c r="F20" s="146"/>
      <c r="G20" s="34"/>
      <c r="H20" s="34"/>
      <c r="I20" s="34"/>
      <c r="J20" s="34"/>
      <c r="K20" s="34"/>
      <c r="L20" s="34"/>
      <c r="M20" s="34"/>
      <c r="N20" s="34"/>
      <c r="O20" s="147"/>
    </row>
    <row r="21" spans="1:15" ht="15" x14ac:dyDescent="0.2">
      <c r="A21" s="145" t="s">
        <v>13</v>
      </c>
      <c r="B21" s="34"/>
      <c r="C21" s="34"/>
      <c r="D21" s="34"/>
      <c r="E21" s="146"/>
      <c r="F21" s="146"/>
      <c r="G21" s="34"/>
      <c r="H21" s="34"/>
      <c r="I21" s="34"/>
      <c r="J21" s="34"/>
      <c r="K21" s="34"/>
      <c r="L21" s="34"/>
      <c r="M21" s="34"/>
      <c r="N21" s="34"/>
      <c r="O21" s="147"/>
    </row>
    <row r="22" spans="1:15" ht="15" x14ac:dyDescent="0.2">
      <c r="A22" s="145" t="s">
        <v>14</v>
      </c>
      <c r="B22" s="34"/>
      <c r="C22" s="34"/>
      <c r="D22" s="34"/>
      <c r="E22" s="146"/>
      <c r="F22" s="146"/>
      <c r="G22" s="34"/>
      <c r="H22" s="34"/>
      <c r="I22" s="34"/>
      <c r="J22" s="34"/>
      <c r="K22" s="34"/>
      <c r="L22" s="34"/>
      <c r="M22" s="34"/>
      <c r="N22" s="34"/>
      <c r="O22" s="147"/>
    </row>
    <row r="23" spans="1:15" ht="15" x14ac:dyDescent="0.2">
      <c r="A23" s="145"/>
      <c r="B23" s="34"/>
      <c r="C23" s="34"/>
      <c r="D23" s="34"/>
      <c r="E23" s="146"/>
      <c r="F23" s="146"/>
      <c r="G23" s="34"/>
      <c r="H23" s="34"/>
      <c r="I23" s="34"/>
      <c r="J23" s="34"/>
      <c r="K23" s="34"/>
      <c r="L23" s="34"/>
      <c r="M23" s="34"/>
      <c r="N23" s="34"/>
      <c r="O23" s="147"/>
    </row>
    <row r="24" spans="1:15" ht="15" x14ac:dyDescent="0.2">
      <c r="A24" s="145" t="s">
        <v>15</v>
      </c>
      <c r="B24" s="34"/>
      <c r="C24" s="34"/>
      <c r="D24" s="34"/>
      <c r="E24" s="146"/>
      <c r="F24" s="146"/>
      <c r="G24" s="34"/>
      <c r="H24" s="34"/>
      <c r="I24" s="34"/>
      <c r="J24" s="34"/>
      <c r="K24" s="34"/>
      <c r="L24" s="34"/>
      <c r="M24" s="34"/>
      <c r="N24" s="34"/>
      <c r="O24" s="147"/>
    </row>
    <row r="25" spans="1:15" ht="12" customHeight="1" thickBot="1" x14ac:dyDescent="0.25">
      <c r="A25" s="145"/>
      <c r="B25" s="34"/>
      <c r="C25" s="34"/>
      <c r="D25" s="34"/>
      <c r="E25" s="146"/>
      <c r="F25" s="146"/>
      <c r="G25" s="34"/>
      <c r="H25" s="34"/>
      <c r="I25" s="34"/>
      <c r="J25" s="34"/>
      <c r="K25" s="34"/>
      <c r="L25" s="34"/>
      <c r="M25" s="34"/>
      <c r="N25" s="34"/>
      <c r="O25" s="147"/>
    </row>
    <row r="26" spans="1:15" ht="18" x14ac:dyDescent="0.2">
      <c r="A26" s="183" t="s">
        <v>16</v>
      </c>
      <c r="B26" s="183"/>
      <c r="C26" s="183"/>
      <c r="D26" s="183"/>
      <c r="E26" s="183"/>
      <c r="F26" s="183"/>
      <c r="G26" s="183"/>
      <c r="H26" s="183"/>
      <c r="I26" s="183"/>
      <c r="J26" s="183"/>
      <c r="K26" s="183"/>
      <c r="L26" s="183"/>
      <c r="M26" s="183"/>
      <c r="N26" s="183"/>
      <c r="O26" s="207"/>
    </row>
    <row r="27" spans="1:15" ht="15" x14ac:dyDescent="0.2">
      <c r="A27" s="145" t="s">
        <v>17</v>
      </c>
      <c r="B27" s="34"/>
      <c r="C27" s="34"/>
      <c r="D27" s="34"/>
      <c r="E27" s="34"/>
      <c r="F27" s="34"/>
      <c r="G27" s="34"/>
      <c r="H27" s="34"/>
      <c r="I27" s="34"/>
      <c r="J27" s="34"/>
      <c r="K27" s="34"/>
      <c r="L27" s="34"/>
      <c r="M27" s="34"/>
      <c r="N27" s="34"/>
      <c r="O27" s="147"/>
    </row>
    <row r="28" spans="1:15" ht="15" x14ac:dyDescent="0.2">
      <c r="A28" s="145"/>
      <c r="B28" s="34"/>
      <c r="C28" s="34"/>
      <c r="D28" s="34"/>
      <c r="E28" s="34"/>
      <c r="F28" s="34"/>
      <c r="G28" s="34"/>
      <c r="H28" s="34"/>
      <c r="I28" s="34"/>
      <c r="J28" s="34"/>
      <c r="K28" s="34"/>
      <c r="L28" s="34"/>
      <c r="M28" s="34"/>
      <c r="N28" s="34"/>
      <c r="O28" s="147"/>
    </row>
    <row r="29" spans="1:15" ht="15" customHeight="1" x14ac:dyDescent="0.2">
      <c r="A29" s="145" t="s">
        <v>18</v>
      </c>
      <c r="B29" s="34"/>
      <c r="C29" s="34"/>
      <c r="D29" s="34"/>
      <c r="E29" s="34"/>
      <c r="F29" s="151" t="s">
        <v>19</v>
      </c>
      <c r="G29" s="34"/>
      <c r="H29" s="34"/>
      <c r="I29" s="34"/>
      <c r="J29" s="34"/>
      <c r="K29" s="34"/>
      <c r="L29" s="34"/>
      <c r="M29" s="34"/>
      <c r="N29" s="34"/>
      <c r="O29" s="147"/>
    </row>
    <row r="30" spans="1:15" ht="15" x14ac:dyDescent="0.2">
      <c r="A30" s="145"/>
      <c r="B30" s="34"/>
      <c r="C30" s="34"/>
      <c r="D30" s="34"/>
      <c r="E30" s="146"/>
      <c r="F30" s="146"/>
      <c r="G30" s="34"/>
      <c r="H30" s="34"/>
      <c r="I30" s="34"/>
      <c r="J30" s="34"/>
      <c r="K30" s="34"/>
      <c r="L30" s="34"/>
      <c r="M30" s="34"/>
      <c r="N30" s="34"/>
      <c r="O30" s="147"/>
    </row>
    <row r="31" spans="1:15" ht="15" x14ac:dyDescent="0.2">
      <c r="A31" s="145" t="s">
        <v>20</v>
      </c>
      <c r="B31" s="34"/>
      <c r="C31" s="34"/>
      <c r="D31" s="34"/>
      <c r="E31" s="146"/>
      <c r="F31" s="146"/>
      <c r="G31" s="34"/>
      <c r="H31" s="34"/>
      <c r="I31" s="34"/>
      <c r="J31" s="34"/>
      <c r="K31" s="34"/>
      <c r="L31" s="34"/>
      <c r="M31" s="34"/>
      <c r="N31" s="34"/>
      <c r="O31" s="147"/>
    </row>
    <row r="32" spans="1:15" ht="15" x14ac:dyDescent="0.2">
      <c r="A32" s="145" t="s">
        <v>21</v>
      </c>
      <c r="B32" s="34"/>
      <c r="C32" s="34"/>
      <c r="D32" s="34"/>
      <c r="E32" s="146"/>
      <c r="F32" s="146"/>
      <c r="G32" s="34"/>
      <c r="H32" s="34"/>
      <c r="I32" s="34"/>
      <c r="J32" s="34"/>
      <c r="K32" s="34"/>
      <c r="L32" s="34"/>
      <c r="M32" s="34"/>
      <c r="N32" s="34"/>
      <c r="O32" s="147"/>
    </row>
    <row r="33" spans="1:15" ht="15" x14ac:dyDescent="0.2">
      <c r="A33" s="145"/>
      <c r="B33" s="34"/>
      <c r="C33" s="34"/>
      <c r="D33" s="34"/>
      <c r="E33" s="146"/>
      <c r="F33" s="146"/>
      <c r="G33" s="34"/>
      <c r="H33" s="34"/>
      <c r="I33" s="34"/>
      <c r="J33" s="34"/>
      <c r="K33" s="34"/>
      <c r="L33" s="34"/>
      <c r="M33" s="34"/>
      <c r="N33" s="34"/>
      <c r="O33" s="147"/>
    </row>
    <row r="34" spans="1:15" ht="15" x14ac:dyDescent="0.2">
      <c r="A34" s="145"/>
      <c r="B34" s="151" t="s">
        <v>22</v>
      </c>
      <c r="C34" s="151"/>
      <c r="D34" s="34"/>
      <c r="E34" s="151" t="s">
        <v>23</v>
      </c>
      <c r="F34" s="146"/>
      <c r="G34" s="34"/>
      <c r="H34" s="34"/>
      <c r="I34" s="34"/>
      <c r="J34" s="34"/>
      <c r="K34" s="34"/>
      <c r="L34" s="34"/>
      <c r="M34" s="34"/>
      <c r="N34" s="34"/>
      <c r="O34" s="147"/>
    </row>
    <row r="35" spans="1:15" ht="15" x14ac:dyDescent="0.2">
      <c r="A35" s="145"/>
      <c r="B35" s="151"/>
      <c r="C35" s="151"/>
      <c r="D35" s="34"/>
      <c r="E35" s="151"/>
      <c r="F35" s="146"/>
      <c r="G35" s="34"/>
      <c r="H35" s="34"/>
      <c r="I35" s="34"/>
      <c r="J35" s="34"/>
      <c r="K35" s="34"/>
      <c r="L35" s="34"/>
      <c r="M35" s="34"/>
      <c r="N35" s="34"/>
      <c r="O35" s="147"/>
    </row>
    <row r="36" spans="1:15" ht="15.75" thickBot="1" x14ac:dyDescent="0.25">
      <c r="A36" s="203"/>
      <c r="B36" s="208"/>
      <c r="C36" s="208"/>
      <c r="D36" s="204"/>
      <c r="E36" s="208"/>
      <c r="F36" s="205"/>
      <c r="G36" s="204"/>
      <c r="H36" s="204"/>
      <c r="I36" s="204"/>
      <c r="J36" s="204"/>
      <c r="K36" s="204"/>
      <c r="L36" s="204"/>
      <c r="M36" s="204"/>
      <c r="N36" s="204"/>
      <c r="O36" s="206"/>
    </row>
    <row r="37" spans="1:15" ht="15" x14ac:dyDescent="0.2">
      <c r="A37" s="145"/>
      <c r="B37" s="148"/>
      <c r="C37" s="148"/>
      <c r="D37" s="34"/>
      <c r="E37" s="148"/>
      <c r="F37" s="146"/>
      <c r="G37" s="34"/>
      <c r="H37" s="34"/>
      <c r="I37" s="34"/>
      <c r="J37" s="34"/>
      <c r="K37" s="34"/>
      <c r="L37" s="34"/>
      <c r="M37" s="34"/>
      <c r="N37" s="34"/>
      <c r="O37" s="147"/>
    </row>
    <row r="38" spans="1:15" ht="12" customHeight="1" x14ac:dyDescent="0.2">
      <c r="A38" s="145"/>
      <c r="B38" s="34"/>
      <c r="C38" s="34"/>
      <c r="D38" s="34"/>
      <c r="E38" s="146"/>
      <c r="F38" s="146"/>
      <c r="G38" s="34"/>
      <c r="H38" s="34"/>
      <c r="I38" s="34"/>
      <c r="J38" s="34"/>
      <c r="K38" s="34"/>
      <c r="L38" s="34"/>
      <c r="M38" s="34"/>
      <c r="N38" s="34"/>
      <c r="O38" s="147"/>
    </row>
    <row r="39" spans="1:15" ht="18" x14ac:dyDescent="0.2">
      <c r="A39" s="183" t="s">
        <v>24</v>
      </c>
      <c r="B39" s="196"/>
      <c r="C39" s="196"/>
      <c r="D39" s="196"/>
      <c r="E39" s="197"/>
      <c r="F39" s="197"/>
      <c r="G39" s="196"/>
      <c r="H39" s="196"/>
      <c r="I39" s="196"/>
      <c r="J39" s="196"/>
      <c r="K39" s="196"/>
      <c r="L39" s="196"/>
      <c r="M39" s="196"/>
      <c r="N39" s="196"/>
      <c r="O39" s="198"/>
    </row>
    <row r="40" spans="1:15" ht="15.75" x14ac:dyDescent="0.2">
      <c r="A40" s="150" t="s">
        <v>25</v>
      </c>
      <c r="B40" s="34"/>
      <c r="C40" s="34"/>
      <c r="D40" s="34"/>
      <c r="E40" s="34"/>
      <c r="F40" s="34"/>
      <c r="G40" s="34"/>
      <c r="H40" s="34"/>
      <c r="I40" s="34"/>
      <c r="J40" s="34"/>
      <c r="K40" s="34"/>
      <c r="L40" s="34"/>
      <c r="M40" s="184"/>
      <c r="N40" s="34"/>
      <c r="O40" s="147"/>
    </row>
    <row r="41" spans="1:15" s="149" customFormat="1" ht="16.5" x14ac:dyDescent="0.25">
      <c r="A41" s="145" t="s">
        <v>26</v>
      </c>
      <c r="B41" s="185"/>
      <c r="C41" s="185"/>
      <c r="D41" s="185"/>
      <c r="E41" s="185"/>
      <c r="F41" s="185"/>
      <c r="G41" s="185"/>
      <c r="H41" s="185"/>
      <c r="I41" s="185"/>
      <c r="J41" s="185"/>
      <c r="K41" s="185"/>
      <c r="L41" s="185"/>
      <c r="M41" s="185"/>
      <c r="N41" s="185"/>
      <c r="O41" s="147"/>
    </row>
    <row r="42" spans="1:15" ht="15" x14ac:dyDescent="0.2">
      <c r="A42" s="145" t="s">
        <v>27</v>
      </c>
      <c r="O42" s="147"/>
    </row>
    <row r="43" spans="1:15" ht="15" x14ac:dyDescent="0.2">
      <c r="A43" s="145" t="s">
        <v>28</v>
      </c>
      <c r="O43" s="147"/>
    </row>
    <row r="44" spans="1:15" ht="15" x14ac:dyDescent="0.2">
      <c r="O44" s="147"/>
    </row>
    <row r="45" spans="1:15" ht="15.75" x14ac:dyDescent="0.2">
      <c r="A45" s="150" t="s">
        <v>29</v>
      </c>
      <c r="O45" s="147"/>
    </row>
    <row r="46" spans="1:15" ht="15" x14ac:dyDescent="0.2">
      <c r="A46" s="145" t="s">
        <v>30</v>
      </c>
      <c r="O46" s="147"/>
    </row>
    <row r="47" spans="1:15" ht="15" x14ac:dyDescent="0.2">
      <c r="A47" s="145" t="s">
        <v>31</v>
      </c>
      <c r="O47" s="147"/>
    </row>
    <row r="48" spans="1:15" ht="15" x14ac:dyDescent="0.2">
      <c r="A48" s="145" t="s">
        <v>32</v>
      </c>
      <c r="O48" s="147"/>
    </row>
    <row r="49" spans="1:15" ht="16.5" x14ac:dyDescent="0.2">
      <c r="A49" s="186"/>
      <c r="E49" s="24"/>
      <c r="O49" s="187"/>
    </row>
    <row r="50" spans="1:15" ht="16.5" x14ac:dyDescent="0.25">
      <c r="A50" s="188" t="s">
        <v>33</v>
      </c>
      <c r="B50" s="189"/>
      <c r="C50" s="189"/>
      <c r="D50" s="189"/>
      <c r="E50" s="189"/>
      <c r="F50" s="189"/>
      <c r="G50" s="189"/>
      <c r="H50" s="189"/>
      <c r="I50" s="189"/>
      <c r="J50" s="189"/>
      <c r="K50" s="189"/>
      <c r="L50" s="189"/>
      <c r="M50" s="189"/>
      <c r="N50" s="189"/>
      <c r="O50" s="190"/>
    </row>
    <row r="51" spans="1:15" ht="15" x14ac:dyDescent="0.2">
      <c r="A51" s="191" t="s">
        <v>34</v>
      </c>
      <c r="B51" s="192"/>
      <c r="C51" s="192"/>
      <c r="D51" s="192"/>
      <c r="E51" s="192"/>
      <c r="F51" s="192"/>
      <c r="G51" s="192"/>
      <c r="H51" s="192"/>
      <c r="I51" s="192"/>
      <c r="J51" s="192"/>
      <c r="K51" s="192"/>
      <c r="L51" s="192"/>
      <c r="M51" s="192"/>
      <c r="N51" s="192"/>
      <c r="O51" s="147"/>
    </row>
    <row r="52" spans="1:15" ht="15" x14ac:dyDescent="0.2">
      <c r="A52" s="191" t="s">
        <v>35</v>
      </c>
      <c r="B52" s="192"/>
      <c r="C52" s="192"/>
      <c r="D52" s="192"/>
      <c r="E52" s="192"/>
      <c r="F52" s="192"/>
      <c r="G52" s="192"/>
      <c r="H52" s="192"/>
      <c r="I52" s="192"/>
      <c r="J52" s="192"/>
      <c r="K52" s="192"/>
      <c r="L52" s="192"/>
      <c r="M52" s="192"/>
      <c r="N52" s="192"/>
      <c r="O52" s="193"/>
    </row>
    <row r="53" spans="1:15" ht="15" x14ac:dyDescent="0.2">
      <c r="A53" s="191" t="s">
        <v>36</v>
      </c>
      <c r="B53" s="192"/>
      <c r="C53" s="192"/>
      <c r="D53" s="192"/>
      <c r="E53" s="192"/>
      <c r="F53" s="192"/>
      <c r="G53" s="192"/>
      <c r="H53" s="192"/>
      <c r="I53" s="192"/>
      <c r="J53" s="192"/>
      <c r="K53" s="192"/>
      <c r="L53" s="192"/>
      <c r="M53" s="192"/>
      <c r="N53" s="192"/>
      <c r="O53" s="193"/>
    </row>
    <row r="54" spans="1:15" ht="15" x14ac:dyDescent="0.2">
      <c r="A54" s="191"/>
      <c r="B54" s="192"/>
      <c r="C54" s="192"/>
      <c r="D54" s="192"/>
      <c r="E54" s="192"/>
      <c r="F54" s="192"/>
      <c r="G54" s="192"/>
      <c r="H54" s="192"/>
      <c r="I54" s="192"/>
      <c r="J54" s="192"/>
      <c r="K54" s="192"/>
      <c r="L54" s="192"/>
      <c r="M54" s="192"/>
      <c r="N54" s="192"/>
      <c r="O54" s="193"/>
    </row>
    <row r="55" spans="1:15" ht="15" x14ac:dyDescent="0.2">
      <c r="A55" s="191" t="s">
        <v>37</v>
      </c>
      <c r="B55" s="192"/>
      <c r="C55" s="192"/>
      <c r="D55" s="192"/>
      <c r="E55" s="192"/>
      <c r="F55" s="192"/>
      <c r="G55" s="192"/>
      <c r="H55" s="192"/>
      <c r="I55" s="192"/>
      <c r="J55" s="192"/>
      <c r="K55" s="192"/>
      <c r="L55" s="192"/>
      <c r="M55" s="192"/>
      <c r="N55" s="192"/>
      <c r="O55" s="193"/>
    </row>
    <row r="56" spans="1:15" ht="15" x14ac:dyDescent="0.2">
      <c r="A56" s="191" t="s">
        <v>38</v>
      </c>
      <c r="B56" s="192"/>
      <c r="C56" s="192"/>
      <c r="D56" s="192"/>
      <c r="E56" s="192"/>
      <c r="F56" s="192"/>
      <c r="G56" s="192"/>
      <c r="H56" s="192"/>
      <c r="I56" s="192"/>
      <c r="J56" s="192"/>
      <c r="K56" s="192"/>
      <c r="L56" s="192"/>
      <c r="M56" s="192"/>
      <c r="N56" s="192"/>
      <c r="O56" s="193"/>
    </row>
    <row r="57" spans="1:15" ht="15" x14ac:dyDescent="0.2">
      <c r="A57" s="191" t="s">
        <v>39</v>
      </c>
      <c r="B57" s="192"/>
      <c r="C57" s="192"/>
      <c r="D57" s="192"/>
      <c r="E57" s="192"/>
      <c r="F57" s="192"/>
      <c r="G57" s="192"/>
      <c r="H57" s="192"/>
      <c r="I57" s="192"/>
      <c r="J57" s="192"/>
      <c r="K57" s="192"/>
      <c r="L57" s="192"/>
      <c r="M57" s="192"/>
      <c r="N57" s="192"/>
      <c r="O57" s="193"/>
    </row>
    <row r="58" spans="1:15" ht="15" x14ac:dyDescent="0.2">
      <c r="A58" s="191"/>
      <c r="B58" s="192"/>
      <c r="C58" s="192"/>
      <c r="D58" s="192"/>
      <c r="E58" s="192"/>
      <c r="F58" s="192"/>
      <c r="G58" s="192"/>
      <c r="H58" s="192"/>
      <c r="I58" s="192"/>
      <c r="J58" s="192"/>
      <c r="K58" s="192"/>
      <c r="L58" s="192"/>
      <c r="M58" s="192"/>
      <c r="N58" s="192"/>
      <c r="O58" s="193"/>
    </row>
    <row r="59" spans="1:15" ht="15" x14ac:dyDescent="0.2">
      <c r="A59" s="191" t="s">
        <v>40</v>
      </c>
      <c r="B59" s="192"/>
      <c r="C59" s="192"/>
      <c r="D59" s="192"/>
      <c r="E59" s="192"/>
      <c r="F59" s="192"/>
      <c r="G59" s="192"/>
      <c r="H59" s="192"/>
      <c r="I59" s="192"/>
      <c r="J59" s="192"/>
      <c r="K59" s="192"/>
      <c r="L59" s="192"/>
      <c r="M59" s="192"/>
      <c r="N59" s="192"/>
      <c r="O59" s="193"/>
    </row>
    <row r="60" spans="1:15" ht="15" x14ac:dyDescent="0.2">
      <c r="A60" s="191" t="s">
        <v>41</v>
      </c>
      <c r="B60" s="192"/>
      <c r="C60" s="192"/>
      <c r="D60" s="192"/>
      <c r="E60" s="192"/>
      <c r="F60" s="192"/>
      <c r="G60" s="192"/>
      <c r="H60" s="192"/>
      <c r="I60" s="192"/>
      <c r="J60" s="192"/>
      <c r="K60" s="192"/>
      <c r="L60" s="192"/>
      <c r="M60" s="192"/>
      <c r="N60" s="192"/>
      <c r="O60" s="193"/>
    </row>
    <row r="61" spans="1:15" ht="15" x14ac:dyDescent="0.2">
      <c r="A61" s="191" t="s">
        <v>42</v>
      </c>
      <c r="B61" s="192"/>
      <c r="C61" s="192"/>
      <c r="D61" s="192"/>
      <c r="E61" s="192"/>
      <c r="F61" s="192"/>
      <c r="G61" s="192"/>
      <c r="H61" s="192"/>
      <c r="I61" s="192"/>
      <c r="J61" s="192"/>
      <c r="K61" s="192"/>
      <c r="L61" s="192"/>
      <c r="M61" s="192"/>
      <c r="N61" s="192"/>
      <c r="O61" s="193"/>
    </row>
    <row r="62" spans="1:15" ht="15" x14ac:dyDescent="0.2">
      <c r="A62" s="191"/>
      <c r="B62" s="192"/>
      <c r="C62" s="192"/>
      <c r="D62" s="192"/>
      <c r="E62" s="192"/>
      <c r="F62" s="192"/>
      <c r="G62" s="192"/>
      <c r="H62" s="192"/>
      <c r="I62" s="192"/>
      <c r="J62" s="192"/>
      <c r="K62" s="192"/>
      <c r="L62" s="192"/>
      <c r="M62" s="192"/>
      <c r="N62" s="192"/>
      <c r="O62" s="193"/>
    </row>
    <row r="63" spans="1:15" ht="15" x14ac:dyDescent="0.2">
      <c r="A63" s="191" t="s">
        <v>43</v>
      </c>
      <c r="B63" s="192"/>
      <c r="C63" s="192"/>
      <c r="D63" s="192"/>
      <c r="E63" s="192"/>
      <c r="F63" s="192"/>
      <c r="G63" s="192"/>
      <c r="H63" s="192"/>
      <c r="I63" s="192"/>
      <c r="J63" s="192"/>
      <c r="K63" s="192"/>
      <c r="L63" s="192"/>
      <c r="M63" s="192"/>
      <c r="N63" s="192"/>
      <c r="O63" s="193"/>
    </row>
    <row r="64" spans="1:15" ht="15" x14ac:dyDescent="0.2">
      <c r="A64" s="191"/>
      <c r="B64" s="192"/>
      <c r="C64" s="192"/>
      <c r="D64" s="192"/>
      <c r="E64" s="192"/>
      <c r="F64" s="192"/>
      <c r="G64" s="192"/>
      <c r="H64" s="192"/>
      <c r="I64" s="192"/>
      <c r="J64" s="192"/>
      <c r="K64" s="192"/>
      <c r="L64" s="192"/>
      <c r="M64" s="192"/>
      <c r="N64" s="192"/>
      <c r="O64" s="193"/>
    </row>
    <row r="65" spans="1:15" ht="15" x14ac:dyDescent="0.2">
      <c r="A65" s="191" t="s">
        <v>44</v>
      </c>
      <c r="B65" s="192"/>
      <c r="C65" s="192"/>
      <c r="D65" s="192"/>
      <c r="E65" s="192"/>
      <c r="F65" s="192"/>
      <c r="G65" s="192"/>
      <c r="H65" s="192"/>
      <c r="I65" s="192"/>
      <c r="J65" s="192"/>
      <c r="K65" s="192"/>
      <c r="L65" s="192"/>
      <c r="M65" s="192"/>
      <c r="N65" s="192"/>
      <c r="O65" s="193"/>
    </row>
    <row r="66" spans="1:15" x14ac:dyDescent="0.2">
      <c r="A66" s="194"/>
      <c r="B66" s="178"/>
      <c r="C66" s="178"/>
      <c r="D66" s="178"/>
      <c r="E66" s="178"/>
      <c r="F66" s="178"/>
      <c r="G66" s="178"/>
      <c r="H66" s="178"/>
      <c r="I66" s="178"/>
      <c r="J66" s="178"/>
      <c r="K66" s="178"/>
      <c r="L66" s="178"/>
      <c r="M66" s="178"/>
      <c r="N66" s="178"/>
      <c r="O66" s="195"/>
    </row>
  </sheetData>
  <sheetProtection sheet="1" objects="1" scenarios="1"/>
  <hyperlinks>
    <hyperlink ref="F29" r:id="rId1" display="https://www.electoralcommission.org.uk/voting-and-elections  " xr:uid="{360DA743-E82C-4344-BD20-E7DFC7C86810}"/>
    <hyperlink ref="B34:C34" r:id="rId2" display="Agent declaration" xr:uid="{1C983675-B776-4D74-8A33-137ACA1E3CFD}"/>
    <hyperlink ref="E34" r:id="rId3" xr:uid="{A43B6044-9F94-46A1-9931-6FB56BB993E9}"/>
    <hyperlink ref="B34" r:id="rId4" xr:uid="{BC05922A-F99E-43F1-AAF8-B427DBE51E00}"/>
  </hyperlinks>
  <pageMargins left="0.7" right="0.7" top="0.75" bottom="0.75" header="0.3" footer="0.3"/>
  <pageSetup paperSize="9" scale="83" fitToWidth="0" fitToHeight="0" orientation="landscape" horizontalDpi="1200" verticalDpi="1200" r:id="rId5"/>
  <rowBreaks count="2" manualBreakCount="2">
    <brk id="38" max="14" man="1"/>
    <brk id="67" max="14" man="1"/>
  </rowBreak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F30" sqref="F30"/>
    </sheetView>
  </sheetViews>
  <sheetFormatPr defaultColWidth="8.85546875" defaultRowHeight="12.75" x14ac:dyDescent="0.2"/>
  <cols>
    <col min="1" max="1" width="36.85546875" customWidth="1"/>
    <col min="2" max="2" width="35.42578125" customWidth="1"/>
    <col min="3" max="3" width="19.7109375" customWidth="1"/>
    <col min="4" max="4" width="21.28515625" customWidth="1"/>
    <col min="5" max="6" width="17.28515625" customWidth="1"/>
    <col min="7" max="7" width="26.7109375" customWidth="1"/>
    <col min="8" max="8" width="18.85546875" customWidth="1"/>
  </cols>
  <sheetData>
    <row r="1" spans="1:8" ht="20.100000000000001" customHeight="1" x14ac:dyDescent="0.2">
      <c r="A1" s="31" t="s">
        <v>171</v>
      </c>
      <c r="B1" s="32"/>
      <c r="C1" s="32"/>
      <c r="D1" s="32"/>
      <c r="E1" s="32"/>
      <c r="F1" s="32"/>
      <c r="G1" s="32"/>
      <c r="H1" s="47"/>
    </row>
    <row r="2" spans="1:8" s="48" customFormat="1" ht="18.95" customHeight="1" x14ac:dyDescent="0.2">
      <c r="A2" s="441" t="s">
        <v>172</v>
      </c>
      <c r="B2" s="442"/>
      <c r="C2" s="442"/>
      <c r="D2" s="442"/>
      <c r="E2" s="442"/>
      <c r="F2" s="442"/>
      <c r="G2" s="442"/>
      <c r="H2" s="443"/>
    </row>
    <row r="3" spans="1:8" s="48" customFormat="1" ht="20.100000000000001" customHeight="1" x14ac:dyDescent="0.2">
      <c r="A3" s="444" t="s">
        <v>173</v>
      </c>
      <c r="B3" s="445"/>
      <c r="C3" s="445"/>
      <c r="D3" s="445"/>
      <c r="E3" s="445"/>
      <c r="F3" s="445"/>
      <c r="G3" s="445"/>
      <c r="H3" s="446"/>
    </row>
    <row r="4" spans="1:8" s="3" customFormat="1" ht="38.1" customHeight="1" x14ac:dyDescent="0.25">
      <c r="A4" s="447" t="s">
        <v>174</v>
      </c>
      <c r="B4" s="439"/>
      <c r="C4" s="439"/>
      <c r="D4" s="439"/>
      <c r="E4" s="439"/>
      <c r="F4" s="439"/>
      <c r="G4" s="439"/>
      <c r="H4" s="448"/>
    </row>
    <row r="5" spans="1:8" s="21" customFormat="1" ht="34.5" customHeight="1" x14ac:dyDescent="0.2">
      <c r="A5" s="49" t="s">
        <v>175</v>
      </c>
      <c r="B5" s="50" t="s">
        <v>176</v>
      </c>
      <c r="C5" s="50" t="s">
        <v>177</v>
      </c>
      <c r="D5" s="51" t="s">
        <v>178</v>
      </c>
      <c r="E5" s="49" t="s">
        <v>179</v>
      </c>
      <c r="F5" s="50" t="s">
        <v>180</v>
      </c>
      <c r="G5" s="52" t="s">
        <v>181</v>
      </c>
      <c r="H5" s="50" t="s">
        <v>182</v>
      </c>
    </row>
    <row r="6" spans="1:8" s="34" customFormat="1" ht="15" x14ac:dyDescent="0.2">
      <c r="A6" s="53"/>
      <c r="B6" s="53"/>
      <c r="C6" s="53"/>
      <c r="D6" s="129"/>
      <c r="E6" s="88"/>
      <c r="F6" s="88"/>
      <c r="G6" s="130"/>
      <c r="H6" s="91"/>
    </row>
    <row r="7" spans="1:8" s="34" customFormat="1" ht="15" x14ac:dyDescent="0.2">
      <c r="A7" s="53"/>
      <c r="B7" s="53"/>
      <c r="C7" s="53"/>
      <c r="D7" s="129"/>
      <c r="E7" s="88"/>
      <c r="F7" s="88"/>
      <c r="G7" s="130"/>
      <c r="H7" s="91"/>
    </row>
    <row r="8" spans="1:8" s="34" customFormat="1" ht="15" x14ac:dyDescent="0.2">
      <c r="A8" s="53"/>
      <c r="B8" s="53"/>
      <c r="C8" s="53"/>
      <c r="D8" s="129"/>
      <c r="E8" s="88"/>
      <c r="F8" s="88"/>
      <c r="G8" s="130"/>
      <c r="H8" s="91"/>
    </row>
    <row r="9" spans="1:8" s="34" customFormat="1" ht="15" x14ac:dyDescent="0.2">
      <c r="A9" s="53"/>
      <c r="B9" s="53"/>
      <c r="C9" s="53"/>
      <c r="D9" s="129"/>
      <c r="E9" s="88"/>
      <c r="F9" s="88"/>
      <c r="G9" s="130"/>
      <c r="H9" s="91"/>
    </row>
    <row r="10" spans="1:8" s="34" customFormat="1" ht="15" x14ac:dyDescent="0.2">
      <c r="A10" s="53"/>
      <c r="B10" s="53"/>
      <c r="C10" s="53"/>
      <c r="D10" s="129"/>
      <c r="E10" s="88"/>
      <c r="F10" s="88"/>
      <c r="G10" s="130"/>
      <c r="H10" s="91"/>
    </row>
    <row r="11" spans="1:8" s="34" customFormat="1" ht="15" x14ac:dyDescent="0.2">
      <c r="A11" s="53"/>
      <c r="B11" s="53"/>
      <c r="C11" s="53"/>
      <c r="D11" s="129"/>
      <c r="E11" s="88"/>
      <c r="F11" s="88"/>
      <c r="G11" s="130"/>
      <c r="H11" s="91"/>
    </row>
    <row r="12" spans="1:8" s="34" customFormat="1" ht="15" x14ac:dyDescent="0.2">
      <c r="A12" s="53"/>
      <c r="B12" s="53"/>
      <c r="C12" s="53"/>
      <c r="D12" s="129"/>
      <c r="E12" s="88"/>
      <c r="F12" s="88"/>
      <c r="G12" s="130"/>
      <c r="H12" s="91"/>
    </row>
    <row r="13" spans="1:8" s="34" customFormat="1" ht="15" x14ac:dyDescent="0.2">
      <c r="A13" s="53"/>
      <c r="B13" s="53"/>
      <c r="C13" s="53"/>
      <c r="D13" s="129"/>
      <c r="E13" s="88"/>
      <c r="F13" s="88"/>
      <c r="G13" s="130"/>
      <c r="H13" s="91"/>
    </row>
    <row r="14" spans="1:8" s="34" customFormat="1" ht="15" x14ac:dyDescent="0.2">
      <c r="A14" s="53"/>
      <c r="B14" s="53"/>
      <c r="C14" s="53"/>
      <c r="D14" s="129"/>
      <c r="E14" s="88"/>
      <c r="F14" s="88"/>
      <c r="G14" s="130"/>
      <c r="H14" s="91"/>
    </row>
    <row r="15" spans="1:8" s="34" customFormat="1" ht="15" x14ac:dyDescent="0.2">
      <c r="A15" s="53"/>
      <c r="B15" s="53"/>
      <c r="C15" s="53"/>
      <c r="D15" s="129"/>
      <c r="E15" s="88"/>
      <c r="F15" s="88"/>
      <c r="G15" s="130"/>
      <c r="H15" s="91"/>
    </row>
    <row r="16" spans="1:8" s="34" customFormat="1" ht="15" x14ac:dyDescent="0.2">
      <c r="A16" s="53"/>
      <c r="B16" s="53"/>
      <c r="C16" s="53"/>
      <c r="D16" s="129"/>
      <c r="E16" s="88"/>
      <c r="F16" s="88"/>
      <c r="G16" s="130"/>
      <c r="H16" s="91"/>
    </row>
    <row r="17" spans="1:8" s="34" customFormat="1" ht="15" x14ac:dyDescent="0.2">
      <c r="A17" s="53"/>
      <c r="B17" s="53"/>
      <c r="C17" s="53"/>
      <c r="D17" s="129"/>
      <c r="E17" s="88"/>
      <c r="F17" s="88"/>
      <c r="G17" s="130"/>
      <c r="H17" s="91"/>
    </row>
    <row r="18" spans="1:8" s="34" customFormat="1" ht="15" x14ac:dyDescent="0.2">
      <c r="A18" s="53"/>
      <c r="B18" s="53"/>
      <c r="C18" s="53"/>
      <c r="D18" s="129"/>
      <c r="E18" s="88"/>
      <c r="F18" s="88"/>
      <c r="G18" s="130"/>
      <c r="H18" s="91"/>
    </row>
    <row r="19" spans="1:8" s="34" customFormat="1" ht="15" x14ac:dyDescent="0.2">
      <c r="A19" s="53"/>
      <c r="B19" s="53"/>
      <c r="C19" s="53"/>
      <c r="D19" s="129"/>
      <c r="E19" s="88"/>
      <c r="F19" s="88"/>
      <c r="G19" s="130"/>
      <c r="H19" s="91"/>
    </row>
    <row r="20" spans="1:8" ht="16.5" x14ac:dyDescent="0.25">
      <c r="A20" s="13"/>
      <c r="B20" s="13"/>
      <c r="C20" s="13"/>
      <c r="D20" s="13"/>
      <c r="E20" s="13"/>
      <c r="F20" s="13"/>
      <c r="G20" s="13"/>
      <c r="H20" s="60"/>
    </row>
    <row r="21" spans="1:8" ht="20.100000000000001" customHeight="1" x14ac:dyDescent="0.25">
      <c r="A21" s="13"/>
      <c r="B21" s="13"/>
      <c r="C21" s="13"/>
      <c r="D21" s="13"/>
      <c r="E21" s="13"/>
      <c r="F21" s="13"/>
      <c r="G21" s="46" t="s">
        <v>126</v>
      </c>
      <c r="H21" s="61">
        <f>SUM(H6:H20)</f>
        <v>0</v>
      </c>
    </row>
  </sheetData>
  <sheetProtection sheet="1"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s>
  <pageMargins left="0.7" right="0.7" top="0.75" bottom="0.75" header="0.3" footer="0.3"/>
  <pageSetup paperSize="9" scale="62" orientation="landscape" r:id="rId2"/>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A3" sqref="A3:G3"/>
    </sheetView>
  </sheetViews>
  <sheetFormatPr defaultColWidth="8.85546875" defaultRowHeight="12.75" x14ac:dyDescent="0.2"/>
  <cols>
    <col min="1" max="3" width="33.85546875" customWidth="1"/>
    <col min="4" max="5" width="19" customWidth="1"/>
    <col min="6" max="6" width="32" customWidth="1"/>
    <col min="7" max="7" width="15.140625" customWidth="1"/>
  </cols>
  <sheetData>
    <row r="1" spans="1:7" s="33" customFormat="1" ht="23.1" customHeight="1" x14ac:dyDescent="0.2">
      <c r="A1" s="31" t="s">
        <v>183</v>
      </c>
      <c r="B1" s="32"/>
      <c r="C1" s="32"/>
      <c r="D1" s="32"/>
      <c r="E1" s="32"/>
      <c r="F1" s="32"/>
      <c r="G1" s="32"/>
    </row>
    <row r="2" spans="1:7" s="24" customFormat="1" ht="20.100000000000001" customHeight="1" x14ac:dyDescent="0.2">
      <c r="A2" s="429" t="s">
        <v>184</v>
      </c>
      <c r="B2" s="430"/>
      <c r="C2" s="430"/>
      <c r="D2" s="430"/>
      <c r="E2" s="430"/>
      <c r="F2" s="430"/>
      <c r="G2" s="431"/>
    </row>
    <row r="3" spans="1:7" s="24" customFormat="1" ht="36.950000000000003" customHeight="1" x14ac:dyDescent="0.2">
      <c r="A3" s="449" t="s">
        <v>185</v>
      </c>
      <c r="B3" s="423"/>
      <c r="C3" s="423"/>
      <c r="D3" s="423"/>
      <c r="E3" s="423"/>
      <c r="F3" s="423"/>
      <c r="G3" s="450"/>
    </row>
    <row r="4" spans="1:7" s="24" customFormat="1" ht="20.100000000000001" customHeight="1" x14ac:dyDescent="0.2">
      <c r="A4" s="451" t="s">
        <v>186</v>
      </c>
      <c r="B4" s="452"/>
      <c r="C4" s="452"/>
      <c r="D4" s="452"/>
      <c r="E4" s="452"/>
      <c r="F4" s="452"/>
      <c r="G4" s="453"/>
    </row>
    <row r="5" spans="1:7" ht="20.100000000000001" customHeight="1" x14ac:dyDescent="0.25">
      <c r="A5" s="4" t="s">
        <v>187</v>
      </c>
      <c r="B5" s="55" t="s">
        <v>188</v>
      </c>
      <c r="C5" s="56" t="s">
        <v>189</v>
      </c>
      <c r="D5" s="4" t="s">
        <v>179</v>
      </c>
      <c r="E5" s="55" t="s">
        <v>190</v>
      </c>
      <c r="F5" s="4" t="s">
        <v>191</v>
      </c>
      <c r="G5" s="4" t="s">
        <v>182</v>
      </c>
    </row>
    <row r="6" spans="1:7" s="34" customFormat="1" ht="15" x14ac:dyDescent="0.2">
      <c r="A6" s="53"/>
      <c r="B6" s="53"/>
      <c r="C6" s="88"/>
      <c r="D6" s="120"/>
      <c r="E6" s="120"/>
      <c r="F6" s="53"/>
      <c r="G6" s="91"/>
    </row>
    <row r="7" spans="1:7" s="34" customFormat="1" ht="15" x14ac:dyDescent="0.2">
      <c r="A7" s="53"/>
      <c r="B7" s="53"/>
      <c r="C7" s="88"/>
      <c r="D7" s="120"/>
      <c r="E7" s="120"/>
      <c r="F7" s="53"/>
      <c r="G7" s="91"/>
    </row>
    <row r="8" spans="1:7" s="34" customFormat="1" ht="15" x14ac:dyDescent="0.2">
      <c r="A8" s="53"/>
      <c r="B8" s="53"/>
      <c r="C8" s="88"/>
      <c r="D8" s="120"/>
      <c r="E8" s="120"/>
      <c r="F8" s="53"/>
      <c r="G8" s="91"/>
    </row>
    <row r="9" spans="1:7" s="34" customFormat="1" ht="15" x14ac:dyDescent="0.2">
      <c r="A9" s="53"/>
      <c r="B9" s="53"/>
      <c r="C9" s="88"/>
      <c r="D9" s="120"/>
      <c r="E9" s="120"/>
      <c r="F9" s="53"/>
      <c r="G9" s="91"/>
    </row>
    <row r="10" spans="1:7" s="34" customFormat="1" ht="15" x14ac:dyDescent="0.2">
      <c r="A10" s="53"/>
      <c r="B10" s="53"/>
      <c r="C10" s="88"/>
      <c r="D10" s="120"/>
      <c r="E10" s="120"/>
      <c r="F10" s="53"/>
      <c r="G10" s="91"/>
    </row>
    <row r="11" spans="1:7" s="34" customFormat="1" ht="15" x14ac:dyDescent="0.2">
      <c r="A11" s="53"/>
      <c r="B11" s="53"/>
      <c r="C11" s="88"/>
      <c r="D11" s="120"/>
      <c r="E11" s="120"/>
      <c r="F11" s="53"/>
      <c r="G11" s="91"/>
    </row>
    <row r="12" spans="1:7" s="34" customFormat="1" ht="15" x14ac:dyDescent="0.2">
      <c r="A12" s="53"/>
      <c r="B12" s="53"/>
      <c r="C12" s="88"/>
      <c r="D12" s="120"/>
      <c r="E12" s="120"/>
      <c r="F12" s="53"/>
      <c r="G12" s="91"/>
    </row>
    <row r="13" spans="1:7" s="34" customFormat="1" ht="15" x14ac:dyDescent="0.2">
      <c r="A13" s="53"/>
      <c r="B13" s="53"/>
      <c r="C13" s="88"/>
      <c r="D13" s="120"/>
      <c r="E13" s="120"/>
      <c r="F13" s="53"/>
      <c r="G13" s="91"/>
    </row>
    <row r="14" spans="1:7" s="34" customFormat="1" ht="15" x14ac:dyDescent="0.2">
      <c r="A14" s="53"/>
      <c r="B14" s="53"/>
      <c r="C14" s="88"/>
      <c r="D14" s="120"/>
      <c r="E14" s="120"/>
      <c r="F14" s="53"/>
      <c r="G14" s="91"/>
    </row>
    <row r="15" spans="1:7" s="34" customFormat="1" ht="15" x14ac:dyDescent="0.2">
      <c r="A15" s="53"/>
      <c r="B15" s="53"/>
      <c r="C15" s="88"/>
      <c r="D15" s="120"/>
      <c r="E15" s="120"/>
      <c r="F15" s="53"/>
      <c r="G15" s="91"/>
    </row>
    <row r="16" spans="1:7" s="34" customFormat="1" ht="15" x14ac:dyDescent="0.2">
      <c r="A16" s="53"/>
      <c r="B16" s="53"/>
      <c r="C16" s="88"/>
      <c r="D16" s="120"/>
      <c r="E16" s="120"/>
      <c r="F16" s="53"/>
      <c r="G16" s="91"/>
    </row>
    <row r="17" spans="1:7" s="34" customFormat="1" ht="15" x14ac:dyDescent="0.2">
      <c r="A17" s="53"/>
      <c r="B17" s="53"/>
      <c r="C17" s="88"/>
      <c r="D17" s="120"/>
      <c r="E17" s="120"/>
      <c r="F17" s="53"/>
      <c r="G17" s="91"/>
    </row>
    <row r="18" spans="1:7" s="34" customFormat="1" ht="15" x14ac:dyDescent="0.2">
      <c r="A18" s="126"/>
      <c r="B18" s="126"/>
      <c r="C18" s="131"/>
      <c r="D18" s="132"/>
      <c r="E18" s="132"/>
      <c r="F18" s="126"/>
      <c r="G18" s="128"/>
    </row>
    <row r="19" spans="1:7" ht="16.5" x14ac:dyDescent="0.25">
      <c r="A19" s="13"/>
      <c r="B19" s="13"/>
      <c r="C19" s="13"/>
      <c r="D19" s="13"/>
      <c r="E19" s="13"/>
      <c r="F19" s="13"/>
      <c r="G19" s="60"/>
    </row>
    <row r="20" spans="1:7" ht="20.100000000000001" customHeight="1" x14ac:dyDescent="0.25">
      <c r="A20" s="14"/>
      <c r="B20" s="14"/>
      <c r="C20" s="14"/>
      <c r="D20" s="14"/>
      <c r="E20" s="14"/>
      <c r="F20" s="54" t="s">
        <v>126</v>
      </c>
      <c r="G20" s="62">
        <f>SUM(G6:G19)</f>
        <v>0</v>
      </c>
    </row>
  </sheetData>
  <sheetProtection sheet="1" insertRows="0"/>
  <mergeCells count="3">
    <mergeCell ref="A2:G2"/>
    <mergeCell ref="A3:G3"/>
    <mergeCell ref="A4:G4"/>
  </mergeCells>
  <hyperlinks>
    <hyperlink ref="A4" r:id="rId1" xr:uid="{C1B8A376-25FB-BD40-8CDD-4C56FF27CA2C}"/>
    <hyperlink ref="A4:G4" r:id="rId2" display="https://www.electoralcommission.org.uk/England-local-elections-returning-donations" xr:uid="{6C9725E5-0BD0-41AC-84D4-0B56E2AA9C37}"/>
  </hyperlinks>
  <pageMargins left="0.7" right="0.7" top="0.75" bottom="0.75" header="0.3" footer="0.3"/>
  <pageSetup paperSize="9" scale="65" orientation="landscape" r:id="rId3"/>
  <headerFoot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2578125" defaultRowHeight="12.75" x14ac:dyDescent="0.2"/>
  <sheetData>
    <row r="1" spans="1:1" s="1" customFormat="1" ht="15" x14ac:dyDescent="0.2">
      <c r="A1" s="1" t="s">
        <v>192</v>
      </c>
    </row>
    <row r="2" spans="1:1" s="1" customFormat="1" ht="15" x14ac:dyDescent="0.2">
      <c r="A2" s="1" t="s">
        <v>159</v>
      </c>
    </row>
    <row r="3" spans="1:1" s="1" customFormat="1" ht="15" x14ac:dyDescent="0.2">
      <c r="A3" s="1" t="s">
        <v>193</v>
      </c>
    </row>
    <row r="4" spans="1:1" s="1" customFormat="1" ht="15" x14ac:dyDescent="0.2">
      <c r="A4" s="1"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F2B2-87B1-4DF3-AA8C-098917E74E1E}">
  <dimension ref="A1:BR94"/>
  <sheetViews>
    <sheetView view="pageLayout" topLeftCell="A88" zoomScaleNormal="100" zoomScaleSheetLayoutView="92" workbookViewId="0">
      <selection activeCell="K70" sqref="K70"/>
    </sheetView>
  </sheetViews>
  <sheetFormatPr defaultColWidth="9.140625" defaultRowHeight="16.5" customHeight="1" x14ac:dyDescent="0.25"/>
  <cols>
    <col min="1" max="1" width="12" style="3" customWidth="1"/>
    <col min="2" max="2" width="8.42578125" style="3" customWidth="1"/>
    <col min="3" max="3" width="7" style="3" customWidth="1"/>
    <col min="4" max="4" width="6.7109375" style="3" customWidth="1"/>
    <col min="5" max="5" width="8.42578125" style="3" customWidth="1"/>
    <col min="6" max="6" width="5.5703125" style="3" customWidth="1"/>
    <col min="7" max="7" width="6.28515625" style="3" customWidth="1"/>
    <col min="8" max="8" width="10.7109375" style="3" customWidth="1"/>
    <col min="9" max="9" width="4.140625" style="3" customWidth="1"/>
    <col min="10" max="10" width="6.140625" style="3" customWidth="1"/>
    <col min="11" max="12" width="6.42578125" style="3" customWidth="1"/>
    <col min="13" max="13" width="6" style="3" customWidth="1"/>
    <col min="14" max="14" width="9.85546875" style="3" customWidth="1"/>
    <col min="15" max="15" width="12.5703125" style="3" customWidth="1"/>
    <col min="16" max="16" width="8.140625" style="3" customWidth="1"/>
    <col min="17" max="17" width="14.42578125" style="3" customWidth="1"/>
    <col min="18" max="18" width="12.85546875" style="3" customWidth="1"/>
    <col min="19" max="19" width="0.42578125" style="3" customWidth="1"/>
    <col min="20" max="23" width="9.140625" style="3"/>
    <col min="24" max="24" width="20.42578125" style="3" customWidth="1"/>
    <col min="25" max="25" width="22.28515625" style="3" customWidth="1"/>
    <col min="26" max="26" width="20.5703125" style="3" customWidth="1"/>
    <col min="27" max="28" width="13.5703125" style="3" bestFit="1" customWidth="1"/>
    <col min="29" max="16384" width="9.140625" style="3"/>
  </cols>
  <sheetData>
    <row r="1" spans="1:28" ht="42.95" customHeight="1" x14ac:dyDescent="0.25">
      <c r="A1" s="307" t="s">
        <v>45</v>
      </c>
      <c r="B1" s="308"/>
      <c r="C1" s="308"/>
      <c r="D1" s="308"/>
      <c r="E1" s="308"/>
      <c r="F1" s="308"/>
      <c r="G1" s="308"/>
      <c r="H1" s="308"/>
      <c r="I1" s="308"/>
      <c r="J1" s="308"/>
      <c r="K1" s="308"/>
      <c r="L1" s="308"/>
      <c r="M1" s="209"/>
      <c r="N1" s="210"/>
      <c r="O1" s="313" t="s">
        <v>46</v>
      </c>
      <c r="P1" s="313"/>
      <c r="Q1" s="313"/>
      <c r="R1" s="211"/>
      <c r="S1" s="212"/>
    </row>
    <row r="2" spans="1:28" x14ac:dyDescent="0.25">
      <c r="A2" s="309"/>
      <c r="B2" s="310"/>
      <c r="C2" s="310"/>
      <c r="D2" s="310"/>
      <c r="E2" s="310"/>
      <c r="F2" s="310"/>
      <c r="G2" s="310"/>
      <c r="H2" s="310"/>
      <c r="I2" s="310"/>
      <c r="J2" s="310"/>
      <c r="K2" s="310"/>
      <c r="L2" s="310"/>
      <c r="M2" s="213"/>
      <c r="N2" s="214"/>
      <c r="O2" s="314"/>
      <c r="P2" s="315"/>
      <c r="Q2" s="316"/>
      <c r="R2" s="215"/>
      <c r="S2" s="212"/>
    </row>
    <row r="3" spans="1:28" ht="12" customHeight="1" x14ac:dyDescent="0.3">
      <c r="A3" s="311"/>
      <c r="B3" s="312"/>
      <c r="C3" s="312"/>
      <c r="D3" s="312"/>
      <c r="E3" s="312"/>
      <c r="F3" s="312"/>
      <c r="G3" s="312"/>
      <c r="H3" s="312"/>
      <c r="I3" s="312"/>
      <c r="J3" s="312"/>
      <c r="K3" s="312"/>
      <c r="L3" s="312"/>
      <c r="M3" s="216"/>
      <c r="N3" s="217"/>
      <c r="O3" s="217"/>
      <c r="P3" s="218"/>
      <c r="Q3" s="219"/>
      <c r="R3" s="220"/>
      <c r="S3" s="212"/>
    </row>
    <row r="4" spans="1:28" x14ac:dyDescent="0.25">
      <c r="A4" s="221"/>
      <c r="B4" s="221"/>
      <c r="C4" s="221"/>
      <c r="D4" s="221"/>
      <c r="E4" s="221"/>
      <c r="F4" s="221"/>
      <c r="G4" s="221"/>
      <c r="H4" s="221"/>
      <c r="I4" s="221"/>
      <c r="J4" s="221"/>
      <c r="K4" s="221"/>
      <c r="L4" s="221"/>
      <c r="M4" s="221"/>
      <c r="S4" s="212"/>
    </row>
    <row r="5" spans="1:28" s="23" customFormat="1" ht="21.95" customHeight="1" x14ac:dyDescent="0.2">
      <c r="A5" s="222" t="s">
        <v>47</v>
      </c>
      <c r="B5" s="223"/>
      <c r="C5" s="224"/>
      <c r="D5" s="224"/>
      <c r="E5" s="224"/>
      <c r="F5" s="225"/>
      <c r="G5" s="225"/>
      <c r="H5" s="225"/>
      <c r="I5" s="225"/>
      <c r="J5" s="225"/>
      <c r="K5" s="225"/>
      <c r="L5" s="225"/>
      <c r="M5" s="225"/>
      <c r="N5" s="225"/>
      <c r="O5" s="225"/>
      <c r="P5" s="225"/>
      <c r="Q5" s="225"/>
      <c r="R5" s="226"/>
      <c r="S5" s="227"/>
    </row>
    <row r="6" spans="1:28" s="24" customFormat="1" ht="18.95" customHeight="1" x14ac:dyDescent="0.2">
      <c r="A6" s="228"/>
      <c r="R6" s="229"/>
      <c r="S6" s="230"/>
    </row>
    <row r="7" spans="1:28" s="24" customFormat="1" ht="18.95" customHeight="1" x14ac:dyDescent="0.2">
      <c r="A7" s="228" t="s">
        <v>48</v>
      </c>
      <c r="E7" s="317"/>
      <c r="F7" s="318"/>
      <c r="G7" s="318"/>
      <c r="H7" s="318"/>
      <c r="I7" s="318"/>
      <c r="J7" s="318"/>
      <c r="K7" s="318"/>
      <c r="L7" s="318"/>
      <c r="M7" s="318"/>
      <c r="N7" s="318"/>
      <c r="O7" s="318"/>
      <c r="P7" s="318"/>
      <c r="Q7" s="318"/>
      <c r="R7" s="319"/>
      <c r="S7" s="230"/>
      <c r="Y7" s="231"/>
      <c r="AA7" s="232"/>
      <c r="AB7" s="232"/>
    </row>
    <row r="8" spans="1:28" s="24" customFormat="1" ht="18.95" customHeight="1" x14ac:dyDescent="0.2">
      <c r="A8" s="228"/>
      <c r="R8" s="229"/>
      <c r="S8" s="230"/>
      <c r="Y8" s="231"/>
      <c r="AA8" s="232"/>
      <c r="AB8" s="232"/>
    </row>
    <row r="9" spans="1:28" s="24" customFormat="1" ht="18.95" customHeight="1" x14ac:dyDescent="0.2">
      <c r="A9" s="228" t="s">
        <v>49</v>
      </c>
      <c r="E9" s="317"/>
      <c r="F9" s="318"/>
      <c r="G9" s="318"/>
      <c r="H9" s="318"/>
      <c r="I9" s="318"/>
      <c r="J9" s="318"/>
      <c r="K9" s="318"/>
      <c r="L9" s="318"/>
      <c r="M9" s="318"/>
      <c r="N9" s="318"/>
      <c r="O9" s="320"/>
      <c r="R9" s="229"/>
      <c r="S9" s="230"/>
      <c r="Y9" s="231"/>
      <c r="AA9" s="232"/>
      <c r="AB9" s="232"/>
    </row>
    <row r="10" spans="1:28" s="24" customFormat="1" ht="18.95" customHeight="1" x14ac:dyDescent="0.2">
      <c r="A10" s="228"/>
      <c r="R10" s="229"/>
      <c r="S10" s="230"/>
      <c r="Y10" s="231"/>
      <c r="AA10" s="232"/>
      <c r="AB10" s="232"/>
    </row>
    <row r="11" spans="1:28" s="24" customFormat="1" ht="18.95" customHeight="1" x14ac:dyDescent="0.2">
      <c r="A11" s="228" t="s">
        <v>50</v>
      </c>
      <c r="C11" s="231"/>
      <c r="D11" s="33"/>
      <c r="E11" s="410"/>
      <c r="F11" s="411"/>
      <c r="G11" s="411"/>
      <c r="H11" s="411"/>
      <c r="I11" s="411"/>
      <c r="J11" s="412"/>
      <c r="M11" s="379" t="s">
        <v>51</v>
      </c>
      <c r="N11" s="379"/>
      <c r="O11" s="379"/>
      <c r="P11" s="399"/>
      <c r="Q11" s="406"/>
      <c r="R11" s="407"/>
      <c r="S11" s="230"/>
      <c r="Y11" s="231"/>
      <c r="AA11" s="232"/>
      <c r="AB11" s="232"/>
    </row>
    <row r="12" spans="1:28" s="24" customFormat="1" ht="18.95" customHeight="1" x14ac:dyDescent="0.2">
      <c r="A12" s="228"/>
      <c r="R12" s="229"/>
      <c r="S12" s="230"/>
      <c r="Y12" s="231"/>
      <c r="AA12" s="232"/>
      <c r="AB12" s="232"/>
    </row>
    <row r="13" spans="1:28" s="24" customFormat="1" ht="18.95" customHeight="1" x14ac:dyDescent="0.2">
      <c r="A13" s="228" t="s">
        <v>52</v>
      </c>
      <c r="C13" s="233"/>
      <c r="D13" s="233"/>
      <c r="E13" s="401"/>
      <c r="F13" s="408"/>
      <c r="G13" s="408"/>
      <c r="H13" s="408"/>
      <c r="I13" s="408"/>
      <c r="J13" s="409"/>
      <c r="M13" s="379" t="s">
        <v>53</v>
      </c>
      <c r="N13" s="379"/>
      <c r="O13" s="379"/>
      <c r="P13" s="400"/>
      <c r="Q13" s="401"/>
      <c r="R13" s="402"/>
      <c r="S13" s="230"/>
      <c r="Y13" s="231"/>
      <c r="AA13" s="232"/>
      <c r="AB13" s="232"/>
    </row>
    <row r="14" spans="1:28" s="24" customFormat="1" ht="18.95" customHeight="1" x14ac:dyDescent="0.2">
      <c r="A14" s="228"/>
      <c r="R14" s="229"/>
      <c r="S14" s="230"/>
      <c r="Y14" s="231"/>
      <c r="AA14" s="232"/>
      <c r="AB14" s="232"/>
    </row>
    <row r="15" spans="1:28" s="24" customFormat="1" ht="18.95" customHeight="1" x14ac:dyDescent="0.2">
      <c r="A15" s="228" t="s">
        <v>54</v>
      </c>
      <c r="E15" s="317"/>
      <c r="F15" s="318"/>
      <c r="G15" s="318"/>
      <c r="H15" s="318"/>
      <c r="I15" s="318"/>
      <c r="J15" s="318"/>
      <c r="K15" s="318"/>
      <c r="L15" s="318"/>
      <c r="M15" s="320"/>
      <c r="R15" s="229"/>
      <c r="S15" s="230"/>
      <c r="Y15" s="231"/>
      <c r="AA15" s="232"/>
      <c r="AB15" s="232"/>
    </row>
    <row r="16" spans="1:28" s="24" customFormat="1" ht="18.95" customHeight="1" x14ac:dyDescent="0.2">
      <c r="A16" s="228"/>
      <c r="R16" s="229"/>
      <c r="S16" s="230"/>
      <c r="Y16" s="231"/>
      <c r="AA16" s="232"/>
      <c r="AB16" s="232"/>
    </row>
    <row r="17" spans="1:70" s="24" customFormat="1" ht="18.95" customHeight="1" x14ac:dyDescent="0.2">
      <c r="A17" s="228" t="s">
        <v>55</v>
      </c>
      <c r="C17" s="234"/>
      <c r="D17" s="33"/>
      <c r="E17" s="317"/>
      <c r="F17" s="318"/>
      <c r="G17" s="318"/>
      <c r="H17" s="318"/>
      <c r="I17" s="318"/>
      <c r="J17" s="318"/>
      <c r="K17" s="318"/>
      <c r="L17" s="318"/>
      <c r="M17" s="320"/>
      <c r="O17" s="235"/>
      <c r="Q17" s="236"/>
      <c r="R17" s="237"/>
      <c r="S17" s="230"/>
      <c r="T17" s="231"/>
    </row>
    <row r="18" spans="1:70" s="24" customFormat="1" ht="18.95" customHeight="1" x14ac:dyDescent="0.2">
      <c r="A18" s="228"/>
      <c r="P18" s="235"/>
      <c r="Q18" s="235"/>
      <c r="R18" s="238"/>
      <c r="S18" s="230"/>
      <c r="X18" s="35"/>
    </row>
    <row r="19" spans="1:70" s="24" customFormat="1" ht="18.95" customHeight="1" x14ac:dyDescent="0.2">
      <c r="A19" s="239" t="s">
        <v>56</v>
      </c>
      <c r="B19" s="240"/>
      <c r="C19" s="240"/>
      <c r="D19" s="240"/>
      <c r="E19" s="24" t="s">
        <v>57</v>
      </c>
      <c r="F19" s="34"/>
      <c r="G19" s="34"/>
      <c r="H19" s="382" t="str">
        <f>IF(E9="Burgh", 21500+(0.042*E11), IF(E9="County", 21500+(0.063*E11), "--"))</f>
        <v>--</v>
      </c>
      <c r="I19" s="383"/>
      <c r="J19" s="384"/>
      <c r="K19" s="232"/>
      <c r="L19" s="232"/>
      <c r="M19" s="34"/>
      <c r="N19" s="24" t="s">
        <v>58</v>
      </c>
      <c r="P19" s="397" t="str">
        <f>IF(E9="Burgh", 8700+(0.06*E11), IF(E9="County", 8700+(0.09*E11), "--"))</f>
        <v>--</v>
      </c>
      <c r="Q19" s="398"/>
      <c r="R19" s="241"/>
      <c r="S19" s="230"/>
      <c r="Y19" s="232"/>
    </row>
    <row r="20" spans="1:70" s="24" customFormat="1" ht="18.95" customHeight="1" x14ac:dyDescent="0.2">
      <c r="A20" s="242" t="s">
        <v>59</v>
      </c>
      <c r="H20" s="243"/>
      <c r="I20" s="243"/>
      <c r="J20" s="243"/>
      <c r="K20" s="243"/>
      <c r="P20" s="235"/>
      <c r="Q20" s="235"/>
      <c r="R20" s="238"/>
      <c r="S20" s="230"/>
      <c r="Y20" s="232"/>
    </row>
    <row r="21" spans="1:70" s="24" customFormat="1" ht="18.95" customHeight="1" x14ac:dyDescent="0.2">
      <c r="A21" s="242"/>
      <c r="H21" s="243"/>
      <c r="I21" s="243"/>
      <c r="J21" s="243"/>
      <c r="K21" s="243"/>
      <c r="P21" s="235"/>
      <c r="Q21" s="235"/>
      <c r="R21" s="238"/>
      <c r="S21" s="230"/>
    </row>
    <row r="22" spans="1:70" s="24" customFormat="1" ht="21.95" customHeight="1" x14ac:dyDescent="0.2">
      <c r="A22" s="244" t="s">
        <v>60</v>
      </c>
      <c r="B22" s="245"/>
      <c r="C22" s="245"/>
      <c r="D22" s="246"/>
      <c r="E22" s="247"/>
      <c r="F22" s="247"/>
      <c r="G22" s="247"/>
      <c r="H22" s="247"/>
      <c r="I22" s="247"/>
      <c r="J22" s="247"/>
      <c r="K22" s="247"/>
      <c r="L22" s="247"/>
      <c r="M22" s="247"/>
      <c r="N22" s="247"/>
      <c r="O22" s="247"/>
      <c r="P22" s="247"/>
      <c r="Q22" s="247"/>
      <c r="R22" s="248"/>
      <c r="S22" s="230"/>
    </row>
    <row r="23" spans="1:70" s="24" customFormat="1" x14ac:dyDescent="0.2">
      <c r="A23" s="239"/>
      <c r="B23" s="35"/>
      <c r="C23" s="35"/>
      <c r="R23" s="229"/>
      <c r="S23" s="230"/>
    </row>
    <row r="24" spans="1:70" s="24" customFormat="1" ht="18.95" customHeight="1" x14ac:dyDescent="0.2">
      <c r="A24" s="228" t="s">
        <v>61</v>
      </c>
      <c r="C24" s="403"/>
      <c r="D24" s="404"/>
      <c r="E24" s="404"/>
      <c r="F24" s="404"/>
      <c r="G24" s="404"/>
      <c r="H24" s="404"/>
      <c r="I24" s="404"/>
      <c r="J24" s="404"/>
      <c r="K24" s="404"/>
      <c r="L24" s="405"/>
      <c r="M24" s="33"/>
      <c r="N24" s="24" t="s">
        <v>62</v>
      </c>
      <c r="Q24" s="406"/>
      <c r="R24" s="407"/>
      <c r="S24" s="230"/>
    </row>
    <row r="25" spans="1:70" s="24" customFormat="1" x14ac:dyDescent="0.2">
      <c r="A25" s="228"/>
      <c r="R25" s="229"/>
      <c r="S25" s="230"/>
    </row>
    <row r="26" spans="1:70" s="24" customFormat="1" ht="37.5" customHeight="1" x14ac:dyDescent="0.25">
      <c r="A26" s="395" t="s">
        <v>63</v>
      </c>
      <c r="B26" s="396"/>
      <c r="C26" s="396"/>
      <c r="D26" s="396"/>
      <c r="E26" s="396"/>
      <c r="F26" s="396"/>
      <c r="G26" s="396"/>
      <c r="H26" s="396"/>
      <c r="I26" s="396"/>
      <c r="J26" s="396"/>
      <c r="K26" s="396"/>
      <c r="L26" s="396"/>
      <c r="M26" s="396"/>
      <c r="N26" s="396"/>
      <c r="O26" s="396"/>
      <c r="P26" s="167" t="b">
        <v>0</v>
      </c>
      <c r="R26" s="229"/>
      <c r="S26" s="230"/>
    </row>
    <row r="27" spans="1:70" s="24" customFormat="1" x14ac:dyDescent="0.2">
      <c r="A27" s="228"/>
      <c r="R27" s="229"/>
      <c r="S27" s="230"/>
    </row>
    <row r="28" spans="1:70" s="24" customFormat="1" ht="41.25" customHeight="1" x14ac:dyDescent="0.25">
      <c r="A28" s="395" t="s">
        <v>64</v>
      </c>
      <c r="B28" s="396"/>
      <c r="C28" s="396"/>
      <c r="D28" s="396"/>
      <c r="E28" s="396"/>
      <c r="F28" s="396"/>
      <c r="G28" s="396"/>
      <c r="H28" s="396"/>
      <c r="I28" s="396"/>
      <c r="J28" s="396"/>
      <c r="K28" s="396"/>
      <c r="L28" s="396"/>
      <c r="M28" s="396"/>
      <c r="N28" s="396"/>
      <c r="O28" s="396"/>
      <c r="P28" s="167" t="b">
        <v>0</v>
      </c>
      <c r="R28" s="229"/>
      <c r="S28" s="230"/>
    </row>
    <row r="29" spans="1:70" s="24" customFormat="1" x14ac:dyDescent="0.2">
      <c r="A29" s="228"/>
      <c r="R29" s="229"/>
      <c r="S29" s="230"/>
    </row>
    <row r="30" spans="1:70" s="249" customFormat="1" ht="20.100000000000001" customHeight="1" x14ac:dyDescent="0.2">
      <c r="A30" s="239" t="s">
        <v>65</v>
      </c>
      <c r="B30" s="24"/>
      <c r="C30" s="332"/>
      <c r="D30" s="333"/>
      <c r="E30" s="333"/>
      <c r="F30" s="333"/>
      <c r="G30" s="333"/>
      <c r="H30" s="333"/>
      <c r="I30" s="333"/>
      <c r="J30" s="333"/>
      <c r="K30" s="333"/>
      <c r="L30" s="334"/>
      <c r="M30" s="24"/>
      <c r="N30" s="338" t="s">
        <v>66</v>
      </c>
      <c r="O30" s="338"/>
      <c r="P30" s="233"/>
      <c r="Q30" s="339"/>
      <c r="R30" s="340"/>
      <c r="S30" s="230"/>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row>
    <row r="31" spans="1:70" s="24" customFormat="1" x14ac:dyDescent="0.2">
      <c r="A31" s="228"/>
      <c r="C31" s="335"/>
      <c r="D31" s="336"/>
      <c r="E31" s="336"/>
      <c r="F31" s="336"/>
      <c r="G31" s="336"/>
      <c r="H31" s="336"/>
      <c r="I31" s="336"/>
      <c r="J31" s="336"/>
      <c r="K31" s="336"/>
      <c r="L31" s="337"/>
      <c r="R31" s="229"/>
      <c r="S31" s="230"/>
    </row>
    <row r="32" spans="1:70" s="24" customFormat="1" x14ac:dyDescent="0.2">
      <c r="A32" s="228"/>
      <c r="R32" s="229"/>
      <c r="S32" s="230"/>
    </row>
    <row r="33" spans="1:26" s="23" customFormat="1" ht="21.95" customHeight="1" x14ac:dyDescent="0.2">
      <c r="A33" s="250" t="s">
        <v>67</v>
      </c>
      <c r="B33" s="251"/>
      <c r="C33" s="251"/>
      <c r="D33" s="252"/>
      <c r="E33" s="252"/>
      <c r="F33" s="253"/>
      <c r="G33" s="253"/>
      <c r="H33" s="253"/>
      <c r="I33" s="253"/>
      <c r="J33" s="253"/>
      <c r="K33" s="253"/>
      <c r="L33" s="253"/>
      <c r="M33" s="253"/>
      <c r="N33" s="253"/>
      <c r="O33" s="253"/>
      <c r="P33" s="253"/>
      <c r="Q33" s="253"/>
      <c r="R33" s="254"/>
      <c r="S33" s="227"/>
    </row>
    <row r="34" spans="1:26" s="24" customFormat="1" ht="18.95" customHeight="1" x14ac:dyDescent="0.2">
      <c r="A34" s="24" t="s">
        <v>68</v>
      </c>
      <c r="R34" s="229"/>
      <c r="S34" s="230"/>
    </row>
    <row r="35" spans="1:26" s="24" customFormat="1" ht="18.95" customHeight="1" x14ac:dyDescent="0.2">
      <c r="A35" s="24" t="s">
        <v>69</v>
      </c>
      <c r="R35" s="229"/>
      <c r="S35" s="230"/>
    </row>
    <row r="36" spans="1:26" s="24" customFormat="1" x14ac:dyDescent="0.2">
      <c r="R36" s="229"/>
      <c r="S36" s="230"/>
    </row>
    <row r="37" spans="1:26" s="24" customFormat="1" ht="21.95" customHeight="1" x14ac:dyDescent="0.2">
      <c r="A37" s="255" t="s">
        <v>70</v>
      </c>
      <c r="B37" s="256"/>
      <c r="C37" s="257"/>
      <c r="D37" s="257"/>
      <c r="E37" s="257"/>
      <c r="F37" s="257"/>
      <c r="G37" s="257"/>
      <c r="H37" s="257"/>
      <c r="I37" s="257"/>
      <c r="J37" s="258"/>
      <c r="L37" s="341" t="s">
        <v>71</v>
      </c>
      <c r="M37" s="342"/>
      <c r="N37" s="342"/>
      <c r="O37" s="342"/>
      <c r="P37" s="342"/>
      <c r="Q37" s="342"/>
      <c r="R37" s="343"/>
      <c r="S37" s="230"/>
    </row>
    <row r="38" spans="1:26" s="24" customFormat="1" ht="34.5" customHeight="1" x14ac:dyDescent="0.2">
      <c r="A38" s="387" t="s">
        <v>72</v>
      </c>
      <c r="B38" s="388"/>
      <c r="C38" s="388"/>
      <c r="D38" s="388"/>
      <c r="E38" s="389"/>
      <c r="F38" s="389"/>
      <c r="G38" s="389"/>
      <c r="H38" s="388"/>
      <c r="I38" s="388"/>
      <c r="J38" s="390"/>
      <c r="L38" s="351" t="s">
        <v>73</v>
      </c>
      <c r="M38" s="352"/>
      <c r="N38" s="352"/>
      <c r="O38" s="352"/>
      <c r="P38" s="352"/>
      <c r="Q38" s="352"/>
      <c r="R38" s="353"/>
      <c r="S38" s="230"/>
      <c r="V38" s="35"/>
    </row>
    <row r="39" spans="1:26" s="24" customFormat="1" ht="34.5" customHeight="1" x14ac:dyDescent="0.2">
      <c r="A39" s="354" t="s">
        <v>74</v>
      </c>
      <c r="B39" s="355"/>
      <c r="C39" s="355"/>
      <c r="D39" s="355"/>
      <c r="E39" s="391" t="s">
        <v>57</v>
      </c>
      <c r="F39" s="392"/>
      <c r="G39" s="393"/>
      <c r="H39" s="391" t="s">
        <v>75</v>
      </c>
      <c r="I39" s="392"/>
      <c r="J39" s="394"/>
      <c r="L39" s="354" t="s">
        <v>76</v>
      </c>
      <c r="M39" s="355"/>
      <c r="N39" s="355"/>
      <c r="O39" s="355"/>
      <c r="P39" s="356"/>
      <c r="Q39" s="259" t="s">
        <v>57</v>
      </c>
      <c r="R39" s="260" t="s">
        <v>75</v>
      </c>
      <c r="S39" s="230"/>
      <c r="V39" s="35"/>
    </row>
    <row r="40" spans="1:26" s="24" customFormat="1" ht="33" customHeight="1" x14ac:dyDescent="0.2">
      <c r="A40" s="357"/>
      <c r="B40" s="358"/>
      <c r="C40" s="358"/>
      <c r="D40" s="358"/>
      <c r="E40" s="344" t="s">
        <v>77</v>
      </c>
      <c r="F40" s="345"/>
      <c r="G40" s="261" t="s">
        <v>78</v>
      </c>
      <c r="H40" s="348" t="s">
        <v>77</v>
      </c>
      <c r="I40" s="349"/>
      <c r="J40" s="262" t="s">
        <v>78</v>
      </c>
      <c r="L40" s="357"/>
      <c r="M40" s="358"/>
      <c r="N40" s="358"/>
      <c r="O40" s="358"/>
      <c r="P40" s="359"/>
      <c r="Q40" s="263" t="s">
        <v>77</v>
      </c>
      <c r="R40" s="264" t="s">
        <v>77</v>
      </c>
      <c r="S40" s="230"/>
    </row>
    <row r="41" spans="1:26" s="24" customFormat="1" ht="17.100000000000001" customHeight="1" x14ac:dyDescent="0.2">
      <c r="A41" s="239" t="s">
        <v>79</v>
      </c>
      <c r="B41" s="35"/>
      <c r="C41" s="35"/>
      <c r="D41" s="35"/>
      <c r="E41" s="265"/>
      <c r="F41" s="266"/>
      <c r="G41" s="267"/>
      <c r="H41" s="265"/>
      <c r="I41" s="266"/>
      <c r="J41" s="268"/>
      <c r="L41" s="239"/>
      <c r="M41" s="35"/>
      <c r="N41" s="35"/>
      <c r="O41" s="35"/>
      <c r="P41" s="35"/>
      <c r="Q41" s="269"/>
      <c r="R41" s="270"/>
      <c r="S41" s="230"/>
    </row>
    <row r="42" spans="1:26" s="24" customFormat="1" x14ac:dyDescent="0.2">
      <c r="A42" s="239" t="s">
        <v>80</v>
      </c>
      <c r="D42" s="35"/>
      <c r="E42" s="346">
        <f>'1. Payments made'!J19</f>
        <v>0</v>
      </c>
      <c r="F42" s="347"/>
      <c r="G42" s="304"/>
      <c r="H42" s="346">
        <f>'1. Payments made'!J20</f>
        <v>0</v>
      </c>
      <c r="I42" s="350"/>
      <c r="J42" s="305"/>
      <c r="L42" s="228" t="s">
        <v>81</v>
      </c>
      <c r="Q42" s="265">
        <f>SUMIFS('1. Payments made'!J6:J18, '1. Payments made'!D6:D18, "A. Advertising", '1. Payments made'!I6:I18, "Long")+SUMIFS('2. Notional spending'!G6:G18, '2. Notional spending'!C6:C18, "A. Advertising", '2. Notional spending'!F6:F18, "Long")+SUMIFS('3. Other authorised spending'!G5:G17, '3. Other authorised spending'!C5:C17, "A. Advertising", '3. Other authorised spending'!F5:F17, "Long")+SUMIFS('4. Invoices not received'!H5:H17, '4. Invoices not received'!C5:C17, "A. Advertising", '4. Invoices not received'!G5:G17, "Long")+SUMIFS('5. Payments not made'!H5:H17, '5. Payments not made'!C5:C17, "A. Advertising", '5. Payments not made'!G5:G17, "Long")</f>
        <v>0</v>
      </c>
      <c r="R42" s="272">
        <f>SUMIFS('1. Payments made'!J6:J18, '1. Payments made'!D6:D18, "A. Advertising", '1. Payments made'!I6:I18, "Short")+SUMIFS('2. Notional spending'!G6:G18, '2. Notional spending'!C6:C18, "A. Advertising", '2. Notional spending'!F6:F18, "Short")+SUMIFS('3. Other authorised spending'!G5:G17, '3. Other authorised spending'!C5:C17, "A. Advertising", '3. Other authorised spending'!F5:F17, "Short")+SUMIFS('4. Invoices not received'!H5:H17, '4. Invoices not received'!C5:C17, "A. Advertising", '4. Invoices not received'!G5:G17, "Short")+SUMIFS('5. Payments not made'!H5:H17, '5. Payments not made'!C5:C17, "A. Advertising", '5. Payments not made'!G5:G17, "Short")</f>
        <v>0</v>
      </c>
      <c r="S42" s="230"/>
    </row>
    <row r="43" spans="1:26" s="24" customFormat="1" x14ac:dyDescent="0.2">
      <c r="A43" s="273" t="s">
        <v>82</v>
      </c>
      <c r="D43" s="35"/>
      <c r="E43" s="265"/>
      <c r="F43" s="266"/>
      <c r="G43" s="267"/>
      <c r="H43" s="265"/>
      <c r="I43" s="266"/>
      <c r="J43" s="268"/>
      <c r="L43" s="228"/>
      <c r="Q43" s="265"/>
      <c r="R43" s="272"/>
      <c r="S43" s="274"/>
    </row>
    <row r="44" spans="1:26" s="24" customFormat="1" x14ac:dyDescent="0.2">
      <c r="A44" s="242"/>
      <c r="D44" s="35"/>
      <c r="E44" s="265"/>
      <c r="F44" s="266"/>
      <c r="G44" s="267"/>
      <c r="H44" s="265"/>
      <c r="I44" s="266"/>
      <c r="J44" s="268"/>
      <c r="L44" s="228" t="s">
        <v>83</v>
      </c>
      <c r="Q44" s="265">
        <f>SUMIFS('1. Payments made'!J6:J18, '1. Payments made'!D6:D18, "B. Unsolicited material to voters", '1. Payments made'!I6:I18, "Long")+SUMIFS('2. Notional spending'!G6:G18, '2. Notional spending'!C6:C18, "B. Unsolicited material to voters", '2. Notional spending'!F6:F18, "Long")+SUMIFS('3. Other authorised spending'!G5:G17, '3. Other authorised spending'!C5:C17, "B. Unsolicited material to voters", '3. Other authorised spending'!F5:F17, "Long")+SUMIFS('4. Invoices not received'!H5:H17, '4. Invoices not received'!C5:C17, "B. Unsolicited material to voters", '4. Invoices not received'!G5:G17, "Long")+SUMIFS('5. Payments not made'!H5:H17, '5. Payments not made'!C5:C17, "B. Unsolicited material to voters", '5. Payments not made'!G5:G17, "Long")</f>
        <v>0</v>
      </c>
      <c r="R44" s="272">
        <f>SUMIFS('1. Payments made'!J6:J18, '1. Payments made'!D6:D18, "B. Unsolicited material to voters", '1. Payments made'!I6:I18, "Short")+SUMIFS('2. Notional spending'!G6:G18, '2. Notional spending'!C6:C18, "B. Unsolicited material to voters", '2. Notional spending'!F6:F18, "Short")+SUMIFS('3. Other authorised spending'!G5:G17, '3. Other authorised spending'!C5:C17, "B. Unsolicited material to voters", '3. Other authorised spending'!F5:F17, "Short")+SUMIFS('4. Invoices not received'!H5:H17, '4. Invoices not received'!C5:C17, "B. Unsolicited material to voters", '4. Invoices not received'!G5:G17, "Short")+SUMIFS('5. Payments not made'!H5:H17, '5. Payments not made'!C5:C17, "B. Unsolicited material to voters", '5. Payments not made'!G5:G17, "Short")</f>
        <v>0</v>
      </c>
      <c r="S44" s="275"/>
    </row>
    <row r="45" spans="1:26" s="24" customFormat="1" x14ac:dyDescent="0.2">
      <c r="A45" s="239" t="s">
        <v>84</v>
      </c>
      <c r="B45" s="35"/>
      <c r="C45" s="35"/>
      <c r="D45" s="35"/>
      <c r="E45" s="265"/>
      <c r="F45" s="266"/>
      <c r="G45" s="267"/>
      <c r="H45" s="265"/>
      <c r="I45" s="266"/>
      <c r="J45" s="268"/>
      <c r="L45" s="228"/>
      <c r="Q45" s="265"/>
      <c r="R45" s="272"/>
      <c r="S45" s="271"/>
    </row>
    <row r="46" spans="1:26" s="24" customFormat="1" x14ac:dyDescent="0.2">
      <c r="A46" s="239" t="s">
        <v>85</v>
      </c>
      <c r="E46" s="346">
        <f>'2. Notional spending'!G19</f>
        <v>0</v>
      </c>
      <c r="F46" s="347"/>
      <c r="G46" s="304"/>
      <c r="H46" s="346">
        <f>'2. Notional spending'!G20</f>
        <v>0</v>
      </c>
      <c r="I46" s="350"/>
      <c r="J46" s="305"/>
      <c r="L46" s="228" t="s">
        <v>86</v>
      </c>
      <c r="Q46" s="265">
        <f>SUMIFS('1. Payments made'!J6:J18, '1. Payments made'!D6:D18, "C. Transport", '1. Payments made'!I6:I18, "Long")+SUMIFS('2. Notional spending'!G6:G18, '2. Notional spending'!C6:C18, "C. Transport", '2. Notional spending'!F6:F18, "Long")+SUMIFS('3. Other authorised spending'!G5:G17, '3. Other authorised spending'!C5:C17, "C. Transport", '3. Other authorised spending'!F5:F17, "Long")+SUMIFS('4. Invoices not received'!H5:H17, '4. Invoices not received'!C5:C17, "C. Transport", '4. Invoices not received'!G5:G17, "Long")+SUMIFS('5. Payments not made'!H5:H17, '5. Payments not made'!C5:C17, "C. Transport", '5. Payments not made'!G5:G17, "Long")</f>
        <v>0</v>
      </c>
      <c r="R46" s="272">
        <f>SUMIFS('1. Payments made'!J6:J18, '1. Payments made'!D6:D18, "C. Transport", '1. Payments made'!I6:I18, "Short")+SUMIFS('2. Notional spending'!G6:G18, '2. Notional spending'!C6:C18, "C. Transport", '2. Notional spending'!F6:F18, "Short")+SUMIFS('3. Other authorised spending'!G5:G17, '3. Other authorised spending'!C5:C17, "C. Transport", '3. Other authorised spending'!F5:F17, "Short")+SUMIFS('4. Invoices not received'!H5:H17, '4. Invoices not received'!C5:C17, "C. Transport", '4. Invoices not received'!G5:G17, "Short")+SUMIFS('5. Payments not made'!H5:H17, '5. Payments not made'!C5:C17, "C. Transport", '5. Payments not made'!G5:G17, "Short")</f>
        <v>0</v>
      </c>
      <c r="S46" s="271"/>
    </row>
    <row r="47" spans="1:26" s="24" customFormat="1" ht="16.5" customHeight="1" x14ac:dyDescent="0.2">
      <c r="A47" s="329" t="s">
        <v>87</v>
      </c>
      <c r="B47" s="330"/>
      <c r="C47" s="330"/>
      <c r="D47" s="331"/>
      <c r="E47" s="265"/>
      <c r="F47" s="271"/>
      <c r="G47" s="267"/>
      <c r="H47" s="265"/>
      <c r="I47" s="271"/>
      <c r="J47" s="268"/>
      <c r="L47" s="228"/>
      <c r="Q47" s="276"/>
      <c r="R47" s="277"/>
      <c r="S47" s="271"/>
      <c r="Z47" s="35"/>
    </row>
    <row r="48" spans="1:26" s="24" customFormat="1" x14ac:dyDescent="0.2">
      <c r="A48" s="329"/>
      <c r="B48" s="330"/>
      <c r="C48" s="330"/>
      <c r="D48" s="331"/>
      <c r="E48" s="276"/>
      <c r="F48" s="266"/>
      <c r="G48" s="267"/>
      <c r="H48" s="276"/>
      <c r="I48" s="266"/>
      <c r="J48" s="268"/>
      <c r="L48" s="228" t="s">
        <v>88</v>
      </c>
      <c r="Q48" s="265">
        <f>SUMIFS('1. Payments made'!J6:J18, '1. Payments made'!D6:D18, "D. Public meetings", '1. Payments made'!I6:I18, "Long")+SUMIFS('2. Notional spending'!G6:G18, '2. Notional spending'!C6:C18, "D. Public meetings", '2. Notional spending'!F6:F18, "Long")+SUMIFS('3. Other authorised spending'!G5:G17, '3. Other authorised spending'!C5:C17, "D. Public meetings", '3. Other authorised spending'!F5:F17, "Long")+SUMIFS('4. Invoices not received'!H5:H17, '4. Invoices not received'!C5:C17, "D. Public meetings", '4. Invoices not received'!G5:G17, "Long")+SUMIFS('5. Payments not made'!H5:H17, '5. Payments not made'!C5:C17, "D. Public meetings", '5. Payments not made'!G5:G17, "Long")</f>
        <v>0</v>
      </c>
      <c r="R48" s="272">
        <f>SUMIFS('1. Payments made'!J6:J18, '1. Payments made'!D6:D18, "D. Public meetings", '1. Payments made'!I6:I18, "Short")+SUMIFS('2. Notional spending'!G6:G18, '2. Notional spending'!C6:C18, "D. Public meetings", '2. Notional spending'!F6:F18, "Short")+SUMIFS('3. Other authorised spending'!G5:G17, '3. Other authorised spending'!C5:C17, "D. Public meetings", '3. Other authorised spending'!F5:F17, "Short")+SUMIFS('4. Invoices not received'!H5:H17, '4. Invoices not received'!C5:C17, "D. Public meetings", '4. Invoices not received'!G5:G17, "Short")+SUMIFS('5. Payments not made'!H5:H17, '5. Payments not made'!C5:C17, "D. Public meetings", '5. Payments not made'!G5:G17, "Short")</f>
        <v>0</v>
      </c>
      <c r="S48" s="271"/>
      <c r="Z48" s="35"/>
    </row>
    <row r="49" spans="1:19" s="24" customFormat="1" x14ac:dyDescent="0.2">
      <c r="A49" s="278"/>
      <c r="E49" s="276"/>
      <c r="F49" s="266"/>
      <c r="G49" s="267"/>
      <c r="H49" s="276"/>
      <c r="I49" s="266"/>
      <c r="J49" s="268"/>
      <c r="L49" s="228"/>
      <c r="Q49" s="265"/>
      <c r="R49" s="272"/>
      <c r="S49" s="271"/>
    </row>
    <row r="50" spans="1:19" s="24" customFormat="1" x14ac:dyDescent="0.2">
      <c r="A50" s="239" t="s">
        <v>89</v>
      </c>
      <c r="E50" s="279"/>
      <c r="F50" s="275"/>
      <c r="G50" s="267"/>
      <c r="H50" s="279"/>
      <c r="I50" s="275"/>
      <c r="J50" s="268"/>
      <c r="L50" s="228" t="s">
        <v>90</v>
      </c>
      <c r="Q50" s="265">
        <f>SUMIFS('1. Payments made'!J6:J18, '1. Payments made'!D6:D18, "E. Agent and other staff costs", '1. Payments made'!I6:I18, "Long")+SUMIFS('2. Notional spending'!G6:G18, '2. Notional spending'!C6:C18, "E. Agent and other staff costs", '2. Notional spending'!F6:F18, "Long")+SUMIFS('3. Other authorised spending'!G5:G17, '3. Other authorised spending'!C5:C17, "E. Agent and other staff costs", '3. Other authorised spending'!F5:F17, "Long")+SUMIFS('4. Invoices not received'!H5:H17, '4. Invoices not received'!C5:C17, "E. Agent and other staff costs", '4. Invoices not received'!G5:G17, "Long")+SUMIFS('5. Payments not made'!H5:H17, '5. Payments not made'!C5:C17, "E. Agent and other staff costs", '5. Payments not made'!G5:G17, "Long")</f>
        <v>0</v>
      </c>
      <c r="R50" s="272">
        <f>SUMIFS('1. Payments made'!J6:J18, '1. Payments made'!D6:D18, "E. Agent and other staff costs", '1. Payments made'!I6:I18, "Short")+SUMIFS('2. Notional spending'!G6:G18, '2. Notional spending'!C6:C18, "E. Agent and other staff costs", '2. Notional spending'!F6:F18, "Short")+SUMIFS('3. Other authorised spending'!G5:G17, '3. Other authorised spending'!C5:C17, "E. Agent and other staff costs", '3. Other authorised spending'!F5:F17, "Short")+SUMIFS('4. Invoices not received'!H5:H17, '4. Invoices not received'!C5:C17, "E. Agent and other staff costs", '4. Invoices not received'!G5:G17, "Short")+SUMIFS('5. Payments not made'!H5:H17, '5. Payments not made'!C5:C17, "E. Agent and other staff costs", '5. Payments not made'!G5:G17, "Short")</f>
        <v>0</v>
      </c>
      <c r="S50" s="275"/>
    </row>
    <row r="51" spans="1:19" s="24" customFormat="1" x14ac:dyDescent="0.2">
      <c r="A51" s="239" t="s">
        <v>91</v>
      </c>
      <c r="B51" s="243"/>
      <c r="C51" s="243"/>
      <c r="E51" s="346">
        <f>'3. Other authorised spending'!G18</f>
        <v>0</v>
      </c>
      <c r="F51" s="347"/>
      <c r="G51" s="304"/>
      <c r="H51" s="346">
        <f>'3. Other authorised spending'!G19</f>
        <v>0</v>
      </c>
      <c r="I51" s="350"/>
      <c r="J51" s="305"/>
      <c r="L51" s="228"/>
      <c r="Q51" s="265"/>
      <c r="R51" s="272"/>
      <c r="S51" s="271"/>
    </row>
    <row r="52" spans="1:19" s="24" customFormat="1" x14ac:dyDescent="0.2">
      <c r="A52" s="273" t="s">
        <v>82</v>
      </c>
      <c r="B52" s="243"/>
      <c r="C52" s="243"/>
      <c r="E52" s="265"/>
      <c r="F52" s="271"/>
      <c r="G52" s="267"/>
      <c r="H52" s="265"/>
      <c r="I52" s="271"/>
      <c r="J52" s="268"/>
      <c r="L52" s="228" t="s">
        <v>92</v>
      </c>
      <c r="Q52" s="265">
        <f>SUMIFS('1. Payments made'!J6:J18, '1. Payments made'!D6:D18, "F. Accommodation and administration", '1. Payments made'!I6:I18, "Long")+SUMIFS('2. Notional spending'!G6:G18, '2. Notional spending'!C6:C18, "F. Accommodation and administration", '2. Notional spending'!F6:F18, "Long")+SUMIFS('3. Other authorised spending'!G5:G17, '3. Other authorised spending'!C5:C17, "F. Accommodation and administration", '3. Other authorised spending'!F5:F17, "Long")+SUMIFS('4. Invoices not received'!H5:H17, '4. Invoices not received'!C5:C17, "F. Accommodation and administration", '4. Invoices not received'!G5:G17, "Long")+SUMIFS('5. Payments not made'!H5:H17, '5. Payments not made'!C5:C17, "F. Accommodation and administration", '5. Payments not made'!G5:G17, "Long")</f>
        <v>0</v>
      </c>
      <c r="R52" s="272">
        <f>SUMIFS('1. Payments made'!J6:J18, '1. Payments made'!D6:D18, "F. Accommodation and administration", '1. Payments made'!I6:I18, "Short")+SUMIFS('2. Notional spending'!G6:G18, '2. Notional spending'!C6:C18, "F. Accommodation and administration", '2. Notional spending'!F6:F18, "Short")+SUMIFS('3. Other authorised spending'!G5:G17, '3. Other authorised spending'!C5:C17, "F. Accommodation and administration", '3. Other authorised spending'!F5:F17, "Short")+SUMIFS('4. Invoices not received'!H5:H17, '4. Invoices not received'!C5:C17, "F. Accommodation and administration", '4. Invoices not received'!G5:G17, "Short")+SUMIFS('5. Payments not made'!H5:H17, '5. Payments not made'!C5:C17, "F. Accommodation and administration", '5. Payments not made'!G5:G17, "Short")</f>
        <v>0</v>
      </c>
      <c r="S52" s="271"/>
    </row>
    <row r="53" spans="1:19" s="24" customFormat="1" x14ac:dyDescent="0.2">
      <c r="A53" s="280"/>
      <c r="B53" s="243"/>
      <c r="C53" s="243"/>
      <c r="E53" s="276"/>
      <c r="F53" s="266"/>
      <c r="G53" s="267"/>
      <c r="H53" s="276"/>
      <c r="I53" s="266"/>
      <c r="J53" s="268"/>
      <c r="L53" s="228"/>
      <c r="Q53" s="276"/>
      <c r="R53" s="281"/>
      <c r="S53" s="271"/>
    </row>
    <row r="54" spans="1:19" s="24" customFormat="1" x14ac:dyDescent="0.2">
      <c r="A54" s="239" t="s">
        <v>93</v>
      </c>
      <c r="E54" s="279"/>
      <c r="F54" s="275"/>
      <c r="G54" s="267"/>
      <c r="H54" s="279"/>
      <c r="I54" s="275"/>
      <c r="J54" s="268"/>
      <c r="L54" s="321" t="s">
        <v>94</v>
      </c>
      <c r="M54" s="322"/>
      <c r="N54" s="322"/>
      <c r="O54" s="322"/>
      <c r="P54" s="323"/>
      <c r="Q54" s="327">
        <f>SUM(Q42,Q44,Q46,Q48,Q50,Q52)</f>
        <v>0</v>
      </c>
      <c r="R54" s="360">
        <f>SUM(R42,R44,R46,R48,R50,R52)</f>
        <v>0</v>
      </c>
      <c r="S54" s="275"/>
    </row>
    <row r="55" spans="1:19" s="24" customFormat="1" x14ac:dyDescent="0.2">
      <c r="A55" s="239" t="s">
        <v>95</v>
      </c>
      <c r="E55" s="346">
        <f>'4. Invoices not received'!H18</f>
        <v>0</v>
      </c>
      <c r="F55" s="347"/>
      <c r="G55" s="304"/>
      <c r="H55" s="346">
        <f>'4. Invoices not received'!H19</f>
        <v>0</v>
      </c>
      <c r="I55" s="350"/>
      <c r="J55" s="305"/>
      <c r="L55" s="324"/>
      <c r="M55" s="325"/>
      <c r="N55" s="325"/>
      <c r="O55" s="325"/>
      <c r="P55" s="326"/>
      <c r="Q55" s="328"/>
      <c r="R55" s="361"/>
      <c r="S55" s="271"/>
    </row>
    <row r="56" spans="1:19" s="24" customFormat="1" x14ac:dyDescent="0.2">
      <c r="A56" s="273" t="s">
        <v>82</v>
      </c>
      <c r="E56" s="265"/>
      <c r="F56" s="271"/>
      <c r="G56" s="267"/>
      <c r="H56" s="265"/>
      <c r="I56" s="271"/>
      <c r="J56" s="268"/>
      <c r="S56" s="275"/>
    </row>
    <row r="57" spans="1:19" s="24" customFormat="1" x14ac:dyDescent="0.2">
      <c r="A57" s="228"/>
      <c r="E57" s="276"/>
      <c r="F57" s="266"/>
      <c r="G57" s="267"/>
      <c r="H57" s="276"/>
      <c r="I57" s="266"/>
      <c r="J57" s="268"/>
      <c r="S57" s="271"/>
    </row>
    <row r="58" spans="1:19" s="24" customFormat="1" x14ac:dyDescent="0.25">
      <c r="A58" s="239" t="s">
        <v>96</v>
      </c>
      <c r="E58" s="279"/>
      <c r="F58" s="275"/>
      <c r="G58" s="267"/>
      <c r="H58" s="279"/>
      <c r="I58" s="275"/>
      <c r="J58" s="268"/>
      <c r="L58" s="282" t="s">
        <v>97</v>
      </c>
      <c r="M58" s="283"/>
      <c r="N58" s="283"/>
      <c r="O58" s="283"/>
      <c r="P58" s="283"/>
      <c r="Q58" s="283"/>
      <c r="R58" s="284"/>
      <c r="S58" s="271"/>
    </row>
    <row r="59" spans="1:19" s="24" customFormat="1" x14ac:dyDescent="0.25">
      <c r="A59" s="239" t="s">
        <v>98</v>
      </c>
      <c r="E59" s="346">
        <f>'5. Payments not made'!H18</f>
        <v>0</v>
      </c>
      <c r="F59" s="347"/>
      <c r="G59" s="304"/>
      <c r="H59" s="346">
        <f>'5. Payments not made'!H19</f>
        <v>0</v>
      </c>
      <c r="I59" s="350"/>
      <c r="J59" s="305"/>
      <c r="L59" s="285" t="s">
        <v>99</v>
      </c>
      <c r="M59" s="286"/>
      <c r="N59" s="286"/>
      <c r="O59" s="286"/>
      <c r="P59" s="286"/>
      <c r="Q59" s="286"/>
      <c r="R59" s="287"/>
      <c r="S59" s="230"/>
    </row>
    <row r="60" spans="1:19" s="24" customFormat="1" ht="16.5" customHeight="1" x14ac:dyDescent="0.2">
      <c r="A60" s="273" t="s">
        <v>82</v>
      </c>
      <c r="E60" s="276"/>
      <c r="F60" s="266"/>
      <c r="G60" s="267"/>
      <c r="H60" s="276"/>
      <c r="I60" s="266"/>
      <c r="J60" s="268"/>
      <c r="L60" s="368" t="s">
        <v>100</v>
      </c>
      <c r="M60" s="369"/>
      <c r="N60" s="369"/>
      <c r="O60" s="369"/>
      <c r="P60" s="369"/>
      <c r="Q60" s="369"/>
      <c r="R60" s="370"/>
      <c r="S60" s="230"/>
    </row>
    <row r="61" spans="1:19" s="24" customFormat="1" x14ac:dyDescent="0.2">
      <c r="A61" s="228"/>
      <c r="E61" s="276"/>
      <c r="F61" s="266"/>
      <c r="G61" s="288"/>
      <c r="H61" s="276"/>
      <c r="I61" s="266"/>
      <c r="J61" s="289"/>
      <c r="L61" s="368"/>
      <c r="M61" s="369"/>
      <c r="N61" s="369"/>
      <c r="O61" s="369"/>
      <c r="P61" s="369"/>
      <c r="Q61" s="369"/>
      <c r="R61" s="370"/>
      <c r="S61" s="230"/>
    </row>
    <row r="62" spans="1:19" s="24" customFormat="1" ht="17.100000000000001" customHeight="1" x14ac:dyDescent="0.2">
      <c r="A62" s="321" t="s">
        <v>101</v>
      </c>
      <c r="B62" s="322"/>
      <c r="C62" s="322"/>
      <c r="D62" s="322"/>
      <c r="E62" s="374">
        <f>E42+E46+E51+E55+E59</f>
        <v>0</v>
      </c>
      <c r="F62" s="375"/>
      <c r="H62" s="374">
        <f>H42+H46+H51+H55+H59</f>
        <v>0</v>
      </c>
      <c r="I62" s="375"/>
      <c r="J62" s="229"/>
      <c r="L62" s="368"/>
      <c r="M62" s="369"/>
      <c r="N62" s="369"/>
      <c r="O62" s="369"/>
      <c r="P62" s="369"/>
      <c r="Q62" s="369"/>
      <c r="R62" s="370"/>
      <c r="S62" s="230"/>
    </row>
    <row r="63" spans="1:19" s="24" customFormat="1" x14ac:dyDescent="0.2">
      <c r="A63" s="324"/>
      <c r="B63" s="325"/>
      <c r="C63" s="325"/>
      <c r="D63" s="325"/>
      <c r="E63" s="376"/>
      <c r="F63" s="377"/>
      <c r="G63" s="290"/>
      <c r="H63" s="376"/>
      <c r="I63" s="377"/>
      <c r="J63" s="291"/>
      <c r="L63" s="371"/>
      <c r="M63" s="372"/>
      <c r="N63" s="372"/>
      <c r="O63" s="372"/>
      <c r="P63" s="372"/>
      <c r="Q63" s="372"/>
      <c r="R63" s="373"/>
      <c r="S63" s="230"/>
    </row>
    <row r="64" spans="1:19" s="24" customFormat="1" x14ac:dyDescent="0.2">
      <c r="S64" s="230"/>
    </row>
    <row r="65" spans="1:27" s="24" customFormat="1" x14ac:dyDescent="0.2">
      <c r="E65" s="292"/>
      <c r="F65" s="292"/>
      <c r="S65" s="230"/>
    </row>
    <row r="66" spans="1:27" s="24" customFormat="1" ht="21.95" customHeight="1" x14ac:dyDescent="0.2">
      <c r="A66" s="293" t="s">
        <v>195</v>
      </c>
      <c r="B66" s="294"/>
      <c r="C66" s="294"/>
      <c r="D66" s="295"/>
      <c r="E66" s="295"/>
      <c r="F66" s="295"/>
      <c r="G66" s="295"/>
      <c r="H66" s="295"/>
      <c r="I66" s="295"/>
      <c r="J66" s="295"/>
      <c r="K66" s="295"/>
      <c r="L66" s="295"/>
      <c r="M66" s="295"/>
      <c r="N66" s="295"/>
      <c r="O66" s="295"/>
      <c r="P66" s="295"/>
      <c r="Q66" s="295"/>
      <c r="R66" s="296"/>
      <c r="S66" s="230"/>
    </row>
    <row r="67" spans="1:27" s="24" customFormat="1" x14ac:dyDescent="0.2">
      <c r="A67" s="228"/>
      <c r="E67" s="292"/>
      <c r="F67" s="292"/>
      <c r="R67" s="229"/>
      <c r="S67" s="230"/>
    </row>
    <row r="68" spans="1:27" s="24" customFormat="1" ht="18.95" customHeight="1" x14ac:dyDescent="0.2">
      <c r="A68" s="378" t="s">
        <v>102</v>
      </c>
      <c r="B68" s="379"/>
      <c r="C68" s="379"/>
      <c r="D68" s="379"/>
      <c r="E68" s="379"/>
      <c r="F68" s="379"/>
      <c r="G68" s="379"/>
      <c r="H68" s="379"/>
      <c r="I68" s="379"/>
      <c r="J68" s="379"/>
      <c r="K68" s="379"/>
      <c r="L68" s="379"/>
      <c r="M68" s="379"/>
      <c r="N68" s="379"/>
      <c r="O68" s="379"/>
      <c r="P68" s="379"/>
      <c r="Q68" s="379"/>
      <c r="R68" s="380"/>
      <c r="S68" s="230"/>
    </row>
    <row r="69" spans="1:27" s="24" customFormat="1" x14ac:dyDescent="0.2">
      <c r="A69" s="378" t="s">
        <v>103</v>
      </c>
      <c r="B69" s="379"/>
      <c r="C69" s="379"/>
      <c r="D69" s="379"/>
      <c r="E69" s="379"/>
      <c r="F69" s="379"/>
      <c r="G69" s="379"/>
      <c r="H69" s="379"/>
      <c r="I69" s="379"/>
      <c r="J69" s="379"/>
      <c r="K69" s="379"/>
      <c r="L69" s="379"/>
      <c r="M69" s="379"/>
      <c r="N69" s="379"/>
      <c r="O69" s="379"/>
      <c r="P69" s="379"/>
      <c r="Q69" s="379"/>
      <c r="R69" s="380"/>
      <c r="S69" s="230"/>
    </row>
    <row r="70" spans="1:27" s="24" customFormat="1" x14ac:dyDescent="0.2">
      <c r="A70" s="228"/>
      <c r="R70" s="229"/>
      <c r="S70" s="230"/>
    </row>
    <row r="71" spans="1:27" s="24" customFormat="1" ht="33" customHeight="1" x14ac:dyDescent="0.2">
      <c r="A71" s="381" t="s">
        <v>104</v>
      </c>
      <c r="B71" s="379"/>
      <c r="C71" s="379"/>
      <c r="D71" s="379"/>
      <c r="E71" s="379"/>
      <c r="F71" s="379"/>
      <c r="G71" s="379"/>
      <c r="H71" s="379"/>
      <c r="I71" s="379"/>
      <c r="J71" s="379"/>
      <c r="K71" s="379"/>
      <c r="L71" s="379"/>
      <c r="M71" s="379"/>
      <c r="N71" s="379"/>
      <c r="O71" s="379"/>
      <c r="P71" s="379"/>
      <c r="Q71" s="379"/>
      <c r="R71" s="380"/>
      <c r="S71" s="230"/>
    </row>
    <row r="72" spans="1:27" s="24" customFormat="1" ht="18.95" customHeight="1" x14ac:dyDescent="0.2">
      <c r="R72" s="229"/>
      <c r="S72" s="230"/>
    </row>
    <row r="73" spans="1:27" s="24" customFormat="1" x14ac:dyDescent="0.2">
      <c r="A73" s="228" t="s">
        <v>105</v>
      </c>
      <c r="R73" s="229"/>
      <c r="S73" s="230"/>
    </row>
    <row r="74" spans="1:27" s="24" customFormat="1" ht="16.5" customHeight="1" x14ac:dyDescent="0.25">
      <c r="A74" s="297" t="s">
        <v>106</v>
      </c>
      <c r="R74" s="229"/>
      <c r="S74" s="230"/>
    </row>
    <row r="75" spans="1:27" s="24" customFormat="1" x14ac:dyDescent="0.2">
      <c r="A75" s="228"/>
      <c r="R75" s="229"/>
      <c r="S75" s="230"/>
    </row>
    <row r="76" spans="1:27" s="24" customFormat="1" ht="18.95" customHeight="1" x14ac:dyDescent="0.25">
      <c r="A76" s="298" t="s">
        <v>107</v>
      </c>
      <c r="D76" s="382">
        <f>'6. Personal expenses'!G20</f>
        <v>0</v>
      </c>
      <c r="E76" s="383"/>
      <c r="F76" s="384"/>
      <c r="G76" s="33"/>
      <c r="H76" s="306"/>
      <c r="I76" s="271"/>
      <c r="J76" s="299" t="s">
        <v>108</v>
      </c>
      <c r="L76" s="271"/>
      <c r="M76" s="271"/>
      <c r="N76" s="385">
        <f>'6. Personal expenses'!G21</f>
        <v>0</v>
      </c>
      <c r="O76" s="386"/>
      <c r="Q76" s="306"/>
      <c r="R76" s="229"/>
      <c r="S76" s="230"/>
      <c r="X76" s="300"/>
      <c r="AA76" s="300"/>
    </row>
    <row r="77" spans="1:27" s="24" customFormat="1" x14ac:dyDescent="0.2">
      <c r="A77" s="228"/>
      <c r="E77" s="292"/>
      <c r="F77" s="292"/>
      <c r="R77" s="229"/>
      <c r="S77" s="230"/>
    </row>
    <row r="78" spans="1:27" s="24" customFormat="1" ht="21.95" customHeight="1" x14ac:dyDescent="0.2">
      <c r="A78" s="293" t="s">
        <v>109</v>
      </c>
      <c r="B78" s="294"/>
      <c r="C78" s="294"/>
      <c r="D78" s="295"/>
      <c r="E78" s="295"/>
      <c r="F78" s="295"/>
      <c r="G78" s="295"/>
      <c r="H78" s="295"/>
      <c r="I78" s="295"/>
      <c r="J78" s="295"/>
      <c r="K78" s="295"/>
      <c r="L78" s="295"/>
      <c r="M78" s="295"/>
      <c r="N78" s="295"/>
      <c r="O78" s="295"/>
      <c r="P78" s="295"/>
      <c r="Q78" s="295"/>
      <c r="R78" s="301"/>
      <c r="S78" s="230"/>
      <c r="X78" s="300"/>
      <c r="AA78" s="300"/>
    </row>
    <row r="79" spans="1:27" s="24" customFormat="1" x14ac:dyDescent="0.2">
      <c r="A79" s="239"/>
      <c r="R79" s="229"/>
      <c r="S79" s="230"/>
    </row>
    <row r="80" spans="1:27" s="24" customFormat="1" ht="18.95" customHeight="1" x14ac:dyDescent="0.2">
      <c r="A80" s="228" t="s">
        <v>110</v>
      </c>
      <c r="R80" s="229"/>
      <c r="S80" s="230"/>
    </row>
    <row r="81" spans="1:19" s="24" customFormat="1" x14ac:dyDescent="0.2">
      <c r="A81" s="228" t="s">
        <v>111</v>
      </c>
      <c r="R81" s="229"/>
      <c r="S81" s="230"/>
    </row>
    <row r="82" spans="1:19" s="24" customFormat="1" x14ac:dyDescent="0.2">
      <c r="A82" s="239"/>
      <c r="R82" s="229"/>
      <c r="S82" s="230"/>
    </row>
    <row r="83" spans="1:19" s="24" customFormat="1" ht="18.95" customHeight="1" x14ac:dyDescent="0.2">
      <c r="A83" s="228" t="s">
        <v>112</v>
      </c>
      <c r="F83" s="33"/>
      <c r="G83" s="33"/>
      <c r="H83" s="362">
        <f>'8. Permissible donations'!H21</f>
        <v>0</v>
      </c>
      <c r="I83" s="363"/>
      <c r="J83" s="363"/>
      <c r="K83" s="363"/>
      <c r="L83" s="363"/>
      <c r="M83" s="364"/>
      <c r="O83" s="306"/>
      <c r="P83" s="302"/>
      <c r="R83" s="229"/>
      <c r="S83" s="230"/>
    </row>
    <row r="84" spans="1:19" s="24" customFormat="1" x14ac:dyDescent="0.2">
      <c r="A84" s="228"/>
      <c r="P84" s="302"/>
      <c r="R84" s="229"/>
      <c r="S84" s="230"/>
    </row>
    <row r="85" spans="1:19" s="24" customFormat="1" ht="18.95" customHeight="1" x14ac:dyDescent="0.2">
      <c r="A85" s="228" t="s">
        <v>113</v>
      </c>
      <c r="F85" s="33"/>
      <c r="G85" s="33"/>
      <c r="H85" s="362">
        <f>'9. Impermissible donations'!G20</f>
        <v>0</v>
      </c>
      <c r="I85" s="363"/>
      <c r="J85" s="363"/>
      <c r="K85" s="363"/>
      <c r="L85" s="363"/>
      <c r="M85" s="364"/>
      <c r="O85" s="306"/>
      <c r="R85" s="229"/>
      <c r="S85" s="230"/>
    </row>
    <row r="86" spans="1:19" s="24" customFormat="1" ht="17.25" customHeight="1" x14ac:dyDescent="0.2">
      <c r="A86" s="228"/>
      <c r="P86" s="302"/>
      <c r="R86" s="229"/>
      <c r="S86" s="230"/>
    </row>
    <row r="87" spans="1:19" x14ac:dyDescent="0.25">
      <c r="A87" s="365"/>
      <c r="B87" s="366"/>
      <c r="C87" s="366"/>
      <c r="D87" s="366"/>
      <c r="E87" s="366"/>
      <c r="F87" s="366"/>
      <c r="G87" s="366"/>
      <c r="H87" s="366"/>
      <c r="I87" s="366"/>
      <c r="J87" s="366"/>
      <c r="K87" s="366"/>
      <c r="L87" s="366"/>
      <c r="M87" s="366"/>
      <c r="N87" s="366"/>
      <c r="O87" s="366"/>
      <c r="P87" s="366"/>
      <c r="Q87" s="366"/>
      <c r="R87" s="367"/>
      <c r="S87" s="212"/>
    </row>
    <row r="88" spans="1:19" x14ac:dyDescent="0.25">
      <c r="A88" s="212"/>
      <c r="B88" s="212"/>
      <c r="C88" s="212"/>
      <c r="D88" s="212"/>
      <c r="E88" s="212"/>
      <c r="F88" s="212"/>
      <c r="G88" s="212"/>
      <c r="H88" s="212"/>
      <c r="I88" s="212"/>
      <c r="J88" s="212"/>
      <c r="K88" s="212"/>
      <c r="L88" s="212"/>
      <c r="M88" s="212"/>
      <c r="N88" s="212"/>
      <c r="O88" s="212"/>
      <c r="P88" s="212"/>
      <c r="Q88" s="212"/>
      <c r="R88" s="212"/>
    </row>
    <row r="90" spans="1:19" x14ac:dyDescent="0.25">
      <c r="A90" s="303"/>
    </row>
    <row r="91" spans="1:19" x14ac:dyDescent="0.25">
      <c r="A91"/>
    </row>
    <row r="92" spans="1:19" x14ac:dyDescent="0.25">
      <c r="A92"/>
    </row>
    <row r="93" spans="1:19" x14ac:dyDescent="0.25">
      <c r="A93"/>
    </row>
    <row r="94" spans="1:19" x14ac:dyDescent="0.25">
      <c r="G94" s="23"/>
    </row>
  </sheetData>
  <sheetProtection sheet="1" objects="1" scenarios="1"/>
  <mergeCells count="57">
    <mergeCell ref="A28:O28"/>
    <mergeCell ref="H19:J19"/>
    <mergeCell ref="P19:Q19"/>
    <mergeCell ref="M11:P11"/>
    <mergeCell ref="M13:P13"/>
    <mergeCell ref="A26:O26"/>
    <mergeCell ref="Q13:R13"/>
    <mergeCell ref="E17:M17"/>
    <mergeCell ref="C24:L24"/>
    <mergeCell ref="Q24:R24"/>
    <mergeCell ref="E13:J13"/>
    <mergeCell ref="E15:M15"/>
    <mergeCell ref="Q11:R11"/>
    <mergeCell ref="E11:J11"/>
    <mergeCell ref="H59:I59"/>
    <mergeCell ref="H62:I63"/>
    <mergeCell ref="A38:J38"/>
    <mergeCell ref="A39:D40"/>
    <mergeCell ref="E39:G39"/>
    <mergeCell ref="H39:J39"/>
    <mergeCell ref="E59:F59"/>
    <mergeCell ref="E46:F46"/>
    <mergeCell ref="E51:F51"/>
    <mergeCell ref="E55:F55"/>
    <mergeCell ref="H46:I46"/>
    <mergeCell ref="H51:I51"/>
    <mergeCell ref="H55:I55"/>
    <mergeCell ref="H83:M83"/>
    <mergeCell ref="H85:M85"/>
    <mergeCell ref="A87:R87"/>
    <mergeCell ref="L60:R63"/>
    <mergeCell ref="A62:D63"/>
    <mergeCell ref="E62:F63"/>
    <mergeCell ref="A68:R68"/>
    <mergeCell ref="A71:R71"/>
    <mergeCell ref="D76:F76"/>
    <mergeCell ref="N76:O76"/>
    <mergeCell ref="A69:R69"/>
    <mergeCell ref="L54:P55"/>
    <mergeCell ref="Q54:Q55"/>
    <mergeCell ref="A47:D48"/>
    <mergeCell ref="C30:L31"/>
    <mergeCell ref="N30:O30"/>
    <mergeCell ref="Q30:R30"/>
    <mergeCell ref="L37:R37"/>
    <mergeCell ref="E40:F40"/>
    <mergeCell ref="E42:F42"/>
    <mergeCell ref="H40:I40"/>
    <mergeCell ref="H42:I42"/>
    <mergeCell ref="L38:R38"/>
    <mergeCell ref="L39:P40"/>
    <mergeCell ref="R54:R55"/>
    <mergeCell ref="A1:L3"/>
    <mergeCell ref="O1:Q1"/>
    <mergeCell ref="O2:Q2"/>
    <mergeCell ref="E7:R7"/>
    <mergeCell ref="E9:O9"/>
  </mergeCells>
  <conditionalFormatting sqref="E62:F63 Q54:Q55">
    <cfRule type="uniqueValues" dxfId="2" priority="3"/>
  </conditionalFormatting>
  <conditionalFormatting sqref="H62:I63 R54:R55">
    <cfRule type="uniqueValues" dxfId="1" priority="1"/>
  </conditionalFormatting>
  <dataValidations count="4">
    <dataValidation type="list" allowBlank="1" showInputMessage="1" showErrorMessage="1" sqref="O83 O85 Q76 G42 G46 G51 G55 G59 J42 J46 J51 J55 J59 H76" xr:uid="{1F23E9E7-321E-4B90-AB04-3D0E696621CD}">
      <formula1>"NIL"</formula1>
    </dataValidation>
    <dataValidation allowBlank="1" showInputMessage="1" showErrorMessage="1" sqref="E19:G19 M19" xr:uid="{895724DC-F0FA-49A8-9202-12549F93C1AB}"/>
    <dataValidation type="list" allowBlank="1" showInputMessage="1" showErrorMessage="1" sqref="E9:O9 Z7:Z16" xr:uid="{81A90993-BEB7-4EAE-95D4-2A2EC4AB8758}">
      <formula1>"Burgh, County"</formula1>
    </dataValidation>
    <dataValidation type="whole" allowBlank="1" showInputMessage="1" showErrorMessage="1" sqref="E11:J11" xr:uid="{03ACCE77-2506-4B0E-9AD4-C19F3058CBEC}">
      <formula1>0</formula1>
      <formula2>9.99999999999999E+36</formula2>
    </dataValidation>
  </dataValidations>
  <pageMargins left="0.5" right="0.5" top="0.55000000000000004" bottom="0.55000000000000004" header="0.3" footer="0.3"/>
  <pageSetup paperSize="9" scale="61" fitToHeight="2" orientation="portrait" r:id="rId1"/>
  <headerFooter differentFirst="1">
    <oddHeader>&amp;CReturn of candidate spending: Scottish Parliamentary elections</oddHeader>
    <oddFooter>Page &amp;P of &amp;N</oddFooter>
  </headerFooter>
  <rowBreaks count="1" manualBreakCount="1">
    <brk id="6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C4C4-3D4D-4ECC-AB9A-895CAE7DC028}">
  <dimension ref="A1:K66"/>
  <sheetViews>
    <sheetView zoomScaleNormal="100" workbookViewId="0">
      <selection activeCell="G2" sqref="G2:G5"/>
    </sheetView>
  </sheetViews>
  <sheetFormatPr defaultColWidth="8.85546875" defaultRowHeight="12.75" x14ac:dyDescent="0.2"/>
  <cols>
    <col min="1" max="1" width="9.42578125" style="25" customWidth="1"/>
    <col min="2" max="2" width="14.42578125" style="25" customWidth="1"/>
    <col min="3" max="3" width="35.140625" style="25" customWidth="1"/>
    <col min="4" max="4" width="18.7109375" style="108" customWidth="1"/>
    <col min="5" max="5" width="48.85546875" style="25" customWidth="1"/>
    <col min="6" max="8" width="16" style="109" customWidth="1"/>
    <col min="9" max="9" width="20.5703125" style="110" customWidth="1"/>
    <col min="10" max="10" width="16.28515625" style="25" customWidth="1"/>
    <col min="11" max="11" width="34.85546875" style="25" bestFit="1" customWidth="1"/>
    <col min="12" max="16384" width="8.85546875" style="25"/>
  </cols>
  <sheetData>
    <row r="1" spans="1:11" ht="18" x14ac:dyDescent="0.2">
      <c r="A1" s="112" t="s">
        <v>114</v>
      </c>
      <c r="B1" s="99"/>
      <c r="C1" s="99"/>
      <c r="D1" s="100"/>
      <c r="E1" s="101"/>
      <c r="F1" s="102"/>
      <c r="G1" s="102"/>
      <c r="H1" s="102"/>
      <c r="I1" s="103"/>
      <c r="J1" s="103"/>
    </row>
    <row r="2" spans="1:11" s="113" customFormat="1" ht="16.5" x14ac:dyDescent="0.2">
      <c r="A2" s="420" t="s">
        <v>115</v>
      </c>
      <c r="B2" s="421" t="s">
        <v>116</v>
      </c>
      <c r="C2" s="422" t="s">
        <v>117</v>
      </c>
      <c r="D2" s="421" t="s">
        <v>118</v>
      </c>
      <c r="E2" s="421" t="s">
        <v>119</v>
      </c>
      <c r="F2" s="416" t="s">
        <v>120</v>
      </c>
      <c r="G2" s="416" t="s">
        <v>121</v>
      </c>
      <c r="H2" s="416" t="s">
        <v>122</v>
      </c>
      <c r="I2" s="413" t="s">
        <v>123</v>
      </c>
      <c r="J2" s="418" t="s">
        <v>124</v>
      </c>
    </row>
    <row r="3" spans="1:11" s="23" customFormat="1" ht="16.5" x14ac:dyDescent="0.2">
      <c r="A3" s="420"/>
      <c r="B3" s="421"/>
      <c r="C3" s="422"/>
      <c r="D3" s="420"/>
      <c r="E3" s="420"/>
      <c r="F3" s="416"/>
      <c r="G3" s="417"/>
      <c r="H3" s="417"/>
      <c r="I3" s="414"/>
      <c r="J3" s="419"/>
    </row>
    <row r="4" spans="1:11" s="114" customFormat="1" ht="16.5" x14ac:dyDescent="0.2">
      <c r="A4" s="420"/>
      <c r="B4" s="421"/>
      <c r="C4" s="422"/>
      <c r="D4" s="420"/>
      <c r="E4" s="420"/>
      <c r="F4" s="416"/>
      <c r="G4" s="417"/>
      <c r="H4" s="417"/>
      <c r="I4" s="414"/>
      <c r="J4" s="419"/>
    </row>
    <row r="5" spans="1:11" s="23" customFormat="1" ht="16.5" x14ac:dyDescent="0.2">
      <c r="A5" s="420"/>
      <c r="B5" s="421"/>
      <c r="C5" s="422"/>
      <c r="D5" s="420"/>
      <c r="E5" s="420"/>
      <c r="F5" s="416"/>
      <c r="G5" s="417"/>
      <c r="H5" s="417"/>
      <c r="I5" s="415"/>
      <c r="J5" s="419"/>
    </row>
    <row r="6" spans="1:11" s="75" customFormat="1" ht="15.75" x14ac:dyDescent="0.2">
      <c r="A6" s="70"/>
      <c r="B6" s="70"/>
      <c r="C6" s="71"/>
      <c r="D6" s="141"/>
      <c r="E6" s="71" t="s">
        <v>125</v>
      </c>
      <c r="F6" s="72"/>
      <c r="G6" s="73"/>
      <c r="H6" s="73"/>
      <c r="I6" s="87"/>
      <c r="J6" s="74"/>
      <c r="K6" s="160" t="str">
        <f>IF(AND(ISNUMBER(J6),ISBLANK(I6)), "Enter 'Short' or 'Long' in column I","")</f>
        <v/>
      </c>
    </row>
    <row r="7" spans="1:11" s="75" customFormat="1" ht="15.75" x14ac:dyDescent="0.2">
      <c r="A7" s="76"/>
      <c r="B7" s="76"/>
      <c r="C7" s="77"/>
      <c r="D7" s="142"/>
      <c r="E7" s="77" t="s">
        <v>125</v>
      </c>
      <c r="F7" s="78"/>
      <c r="G7" s="79"/>
      <c r="H7" s="80"/>
      <c r="I7" s="91"/>
      <c r="J7" s="81"/>
      <c r="K7" s="160" t="str">
        <f>IF(AND(ISNUMBER(J7),ISBLANK(I7)), "Enter 'Short' or 'Long' in column I","")</f>
        <v/>
      </c>
    </row>
    <row r="8" spans="1:11" s="75" customFormat="1" ht="15.75" x14ac:dyDescent="0.2">
      <c r="A8" s="76"/>
      <c r="B8" s="76"/>
      <c r="C8" s="77"/>
      <c r="D8" s="142"/>
      <c r="E8" s="77"/>
      <c r="F8" s="77"/>
      <c r="G8" s="79"/>
      <c r="H8" s="80"/>
      <c r="I8" s="91"/>
      <c r="J8" s="81"/>
      <c r="K8" s="160" t="str">
        <f>IF(AND(ISNUMBER(J8),ISBLANK(I8)), "Enter 'Short' or 'Long' in column I","")</f>
        <v/>
      </c>
    </row>
    <row r="9" spans="1:11" s="75" customFormat="1" ht="15.75" x14ac:dyDescent="0.2">
      <c r="A9" s="76"/>
      <c r="B9" s="76"/>
      <c r="C9" s="77"/>
      <c r="D9" s="142"/>
      <c r="E9" s="77"/>
      <c r="F9" s="77"/>
      <c r="G9" s="80"/>
      <c r="H9" s="80"/>
      <c r="I9" s="91"/>
      <c r="J9" s="81"/>
      <c r="K9" s="160" t="str">
        <f>IF(AND(ISNUMBER(J9),ISBLANK(I9)), "Enter 'Short' or 'Long' in column I","")</f>
        <v/>
      </c>
    </row>
    <row r="10" spans="1:11" s="75" customFormat="1" ht="15.75" x14ac:dyDescent="0.2">
      <c r="A10" s="76"/>
      <c r="B10" s="76"/>
      <c r="C10" s="77"/>
      <c r="D10" s="142"/>
      <c r="E10" s="77"/>
      <c r="F10" s="82"/>
      <c r="G10" s="80"/>
      <c r="H10" s="80"/>
      <c r="I10" s="91"/>
      <c r="J10" s="81"/>
      <c r="K10" s="160" t="str">
        <f>IF(AND(ISNUMBER(J10),ISBLANK(I10)), "Enter 'Short' or 'Long' in column I","")</f>
        <v/>
      </c>
    </row>
    <row r="11" spans="1:11" s="75" customFormat="1" ht="15.75" x14ac:dyDescent="0.2">
      <c r="A11" s="76"/>
      <c r="B11" s="76"/>
      <c r="C11" s="77"/>
      <c r="D11" s="142"/>
      <c r="E11" s="77"/>
      <c r="F11" s="78"/>
      <c r="G11" s="79"/>
      <c r="H11" s="80"/>
      <c r="I11" s="91"/>
      <c r="J11" s="81"/>
      <c r="K11" s="160" t="str">
        <f t="shared" ref="K11:K18" si="0">IF(AND(ISNUMBER(J11),ISBLANK(I11)), "Enter 'Short' or 'Long' in column I","")</f>
        <v/>
      </c>
    </row>
    <row r="12" spans="1:11" s="75" customFormat="1" ht="15.75" x14ac:dyDescent="0.2">
      <c r="A12" s="76"/>
      <c r="B12" s="76"/>
      <c r="C12" s="77"/>
      <c r="D12" s="142"/>
      <c r="E12" s="77"/>
      <c r="F12" s="73"/>
      <c r="G12" s="80"/>
      <c r="H12" s="80"/>
      <c r="I12" s="91"/>
      <c r="J12" s="81"/>
      <c r="K12" s="160" t="str">
        <f t="shared" si="0"/>
        <v/>
      </c>
    </row>
    <row r="13" spans="1:11" s="75" customFormat="1" ht="15.75" x14ac:dyDescent="0.2">
      <c r="A13" s="76"/>
      <c r="B13" s="76"/>
      <c r="C13" s="77"/>
      <c r="D13" s="142"/>
      <c r="E13" s="77"/>
      <c r="F13" s="80"/>
      <c r="G13" s="80"/>
      <c r="H13" s="80"/>
      <c r="I13" s="91"/>
      <c r="J13" s="81"/>
      <c r="K13" s="160" t="str">
        <f t="shared" si="0"/>
        <v/>
      </c>
    </row>
    <row r="14" spans="1:11" s="75" customFormat="1" ht="15.75" x14ac:dyDescent="0.2">
      <c r="A14" s="76"/>
      <c r="B14" s="76"/>
      <c r="C14" s="77"/>
      <c r="D14" s="142"/>
      <c r="E14" s="77"/>
      <c r="F14" s="80"/>
      <c r="G14" s="80"/>
      <c r="H14" s="80"/>
      <c r="I14" s="91"/>
      <c r="J14" s="81"/>
      <c r="K14" s="160" t="str">
        <f t="shared" si="0"/>
        <v/>
      </c>
    </row>
    <row r="15" spans="1:11" s="75" customFormat="1" ht="15.75" x14ac:dyDescent="0.2">
      <c r="A15" s="76"/>
      <c r="B15" s="76"/>
      <c r="C15" s="77"/>
      <c r="D15" s="142"/>
      <c r="E15" s="77"/>
      <c r="F15" s="80"/>
      <c r="G15" s="80"/>
      <c r="H15" s="80"/>
      <c r="I15" s="91"/>
      <c r="J15" s="81"/>
      <c r="K15" s="160" t="str">
        <f t="shared" si="0"/>
        <v/>
      </c>
    </row>
    <row r="16" spans="1:11" s="75" customFormat="1" ht="15.75" x14ac:dyDescent="0.2">
      <c r="A16" s="76"/>
      <c r="B16" s="76"/>
      <c r="C16" s="77"/>
      <c r="D16" s="142"/>
      <c r="E16" s="77"/>
      <c r="F16" s="80"/>
      <c r="G16" s="80"/>
      <c r="H16" s="80"/>
      <c r="I16" s="91"/>
      <c r="J16" s="81"/>
      <c r="K16" s="160" t="str">
        <f t="shared" si="0"/>
        <v/>
      </c>
    </row>
    <row r="17" spans="1:11" s="75" customFormat="1" ht="15.75" x14ac:dyDescent="0.2">
      <c r="A17" s="76"/>
      <c r="B17" s="76"/>
      <c r="C17" s="77"/>
      <c r="D17" s="142"/>
      <c r="E17" s="77"/>
      <c r="F17" s="80"/>
      <c r="G17" s="80"/>
      <c r="H17" s="80"/>
      <c r="I17" s="91"/>
      <c r="J17" s="81"/>
      <c r="K17" s="160" t="str">
        <f t="shared" si="0"/>
        <v/>
      </c>
    </row>
    <row r="18" spans="1:11" ht="16.5" x14ac:dyDescent="0.25">
      <c r="A18" s="100"/>
      <c r="B18" s="100"/>
      <c r="C18" s="100"/>
      <c r="D18" s="143"/>
      <c r="E18" s="100"/>
      <c r="F18" s="100"/>
      <c r="G18" s="100"/>
      <c r="H18" s="100"/>
      <c r="I18" s="100"/>
      <c r="J18" s="58"/>
      <c r="K18" s="160" t="str">
        <f t="shared" si="0"/>
        <v/>
      </c>
    </row>
    <row r="19" spans="1:11" s="23" customFormat="1" ht="16.5" x14ac:dyDescent="0.2">
      <c r="A19" s="104"/>
      <c r="B19" s="104"/>
      <c r="C19" s="104"/>
      <c r="D19" s="104"/>
      <c r="E19" s="104"/>
      <c r="F19" s="105"/>
      <c r="G19" s="105"/>
      <c r="H19" s="105"/>
      <c r="I19" s="158" t="s">
        <v>107</v>
      </c>
      <c r="J19" s="59">
        <f>SUMIF(I$6:I$17,"Long",J$6:J$17)</f>
        <v>0</v>
      </c>
      <c r="K19" s="25"/>
    </row>
    <row r="20" spans="1:11" ht="16.5" x14ac:dyDescent="0.2">
      <c r="A20" s="104"/>
      <c r="B20" s="104"/>
      <c r="C20" s="104"/>
      <c r="D20" s="104"/>
      <c r="E20" s="104"/>
      <c r="F20" s="105"/>
      <c r="G20" s="105"/>
      <c r="H20" s="105"/>
      <c r="I20" s="158" t="s">
        <v>108</v>
      </c>
      <c r="J20" s="59">
        <f>SUMIF(I$6:I$17,"Short",J$6:J$17)</f>
        <v>0</v>
      </c>
    </row>
    <row r="21" spans="1:11" ht="16.5" x14ac:dyDescent="0.2">
      <c r="A21" s="104"/>
      <c r="B21" s="104"/>
      <c r="C21" s="104"/>
      <c r="D21" s="104"/>
      <c r="E21" s="104"/>
      <c r="F21" s="105"/>
      <c r="G21" s="105"/>
      <c r="H21" s="158"/>
      <c r="I21" s="159" t="s">
        <v>126</v>
      </c>
      <c r="J21" s="106">
        <f>SUM(J6:J17)</f>
        <v>0</v>
      </c>
      <c r="K21" s="161" t="str">
        <f>IF(J19+J20=J21,"","Check that you have entered 'Short' or 'Long' in column I for every item")</f>
        <v/>
      </c>
    </row>
    <row r="22" spans="1:11" ht="12.4" customHeight="1" x14ac:dyDescent="0.2"/>
    <row r="23" spans="1:11" ht="15" x14ac:dyDescent="0.2">
      <c r="A23" s="107" t="s">
        <v>127</v>
      </c>
    </row>
    <row r="60" spans="9:9" x14ac:dyDescent="0.2">
      <c r="I60" s="111"/>
    </row>
    <row r="62" spans="9:9" x14ac:dyDescent="0.2">
      <c r="I62" s="111"/>
    </row>
    <row r="64" spans="9:9" x14ac:dyDescent="0.2">
      <c r="I64" s="111"/>
    </row>
    <row r="66" spans="9:9" x14ac:dyDescent="0.2">
      <c r="I66" s="111"/>
    </row>
  </sheetData>
  <sheetProtection sheet="1" objects="1" scenarios="1" insertRows="0"/>
  <mergeCells count="10">
    <mergeCell ref="I2:I5"/>
    <mergeCell ref="G2:G5"/>
    <mergeCell ref="H2:H5"/>
    <mergeCell ref="J2:J5"/>
    <mergeCell ref="A2:A5"/>
    <mergeCell ref="B2:B5"/>
    <mergeCell ref="C2:C5"/>
    <mergeCell ref="D2:D5"/>
    <mergeCell ref="E2:E5"/>
    <mergeCell ref="F2:F5"/>
  </mergeCells>
  <dataValidations count="5">
    <dataValidation allowBlank="1" showInputMessage="1" showErrorMessage="1" sqref="C6:C21" xr:uid="{B988DBB3-76BA-4EE9-B726-EE2310B292EA}"/>
    <dataValidation type="list" allowBlank="1" showInputMessage="1" showErrorMessage="1" sqref="D19:D21" xr:uid="{BB054EBF-9B6F-4FBB-A25A-309BDC3F0F6C}">
      <formula1>"A. Advertising, B. Unsolicited material to electors, C. Transport, D. Public meetings, E. Agent and other staff costs, F. Accommodation and administration"</formula1>
    </dataValidation>
    <dataValidation type="list" allowBlank="1" showInputMessage="1" showErrorMessage="1" sqref="B6:B18" xr:uid="{0283D46C-3D10-4F01-B6EF-EB1D48A222CB}">
      <formula1>"Yes, No"</formula1>
    </dataValidation>
    <dataValidation type="list" allowBlank="1" showInputMessage="1" showErrorMessage="1" sqref="I6:I17" xr:uid="{AAEEF21C-F242-47DA-A139-8DE0F6DF8CAB}">
      <formula1>"Long, Short"</formula1>
    </dataValidation>
    <dataValidation type="list" allowBlank="1" showInputMessage="1" showErrorMessage="1" sqref="D6:D18" xr:uid="{0DD7F218-039B-461E-AB6B-2229A34DCF73}">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F5F-C19E-42D7-8903-BD5FBA945D9C}">
  <dimension ref="A1:H23"/>
  <sheetViews>
    <sheetView tabSelected="1" zoomScaleNormal="100" workbookViewId="0">
      <selection activeCell="A5" sqref="A5"/>
    </sheetView>
  </sheetViews>
  <sheetFormatPr defaultColWidth="8.85546875" defaultRowHeight="15.75" x14ac:dyDescent="0.25"/>
  <cols>
    <col min="2" max="2" width="55.7109375" style="2" customWidth="1"/>
    <col min="3" max="3" width="19.140625" style="2" customWidth="1"/>
    <col min="4" max="4" width="56.140625" customWidth="1"/>
    <col min="5" max="6" width="21.7109375" style="6" customWidth="1"/>
    <col min="7" max="7" width="19.85546875" style="5" bestFit="1" customWidth="1"/>
    <col min="8" max="8" width="20.7109375" style="165" customWidth="1"/>
  </cols>
  <sheetData>
    <row r="1" spans="1:8" s="33" customFormat="1" ht="21.95" customHeight="1" x14ac:dyDescent="0.2">
      <c r="A1" s="37" t="s">
        <v>128</v>
      </c>
      <c r="B1" s="38"/>
      <c r="C1" s="38"/>
      <c r="D1" s="39"/>
      <c r="E1" s="40"/>
      <c r="F1" s="40"/>
      <c r="G1" s="42"/>
      <c r="H1" s="163"/>
    </row>
    <row r="2" spans="1:8" s="34" customFormat="1" ht="20.100000000000001" customHeight="1" x14ac:dyDescent="0.2">
      <c r="A2" s="423" t="s">
        <v>129</v>
      </c>
      <c r="B2" s="423"/>
      <c r="C2" s="423"/>
      <c r="D2" s="423"/>
      <c r="E2" s="423"/>
      <c r="F2" s="423"/>
      <c r="G2" s="423"/>
      <c r="H2" s="162"/>
    </row>
    <row r="3" spans="1:8" s="24" customFormat="1" ht="20.100000000000001" customHeight="1" x14ac:dyDescent="0.2">
      <c r="A3" s="424" t="s">
        <v>130</v>
      </c>
      <c r="B3" s="424"/>
      <c r="C3" s="424"/>
      <c r="D3" s="424"/>
      <c r="E3" s="424"/>
      <c r="F3" s="424"/>
      <c r="G3" s="424"/>
      <c r="H3" s="162"/>
    </row>
    <row r="4" spans="1:8" s="34" customFormat="1" ht="33" customHeight="1" x14ac:dyDescent="0.2">
      <c r="A4" s="425" t="s">
        <v>198</v>
      </c>
      <c r="B4" s="425"/>
      <c r="C4" s="425"/>
      <c r="D4" s="425"/>
      <c r="E4" s="425"/>
      <c r="F4" s="425"/>
      <c r="G4" s="425"/>
      <c r="H4" s="162"/>
    </row>
    <row r="5" spans="1:8" s="21" customFormat="1" ht="39" customHeight="1" x14ac:dyDescent="0.2">
      <c r="A5" s="19" t="s">
        <v>115</v>
      </c>
      <c r="B5" s="16" t="s">
        <v>117</v>
      </c>
      <c r="C5" s="15" t="s">
        <v>131</v>
      </c>
      <c r="D5" s="19" t="s">
        <v>132</v>
      </c>
      <c r="E5" s="17" t="s">
        <v>133</v>
      </c>
      <c r="F5" s="17" t="s">
        <v>123</v>
      </c>
      <c r="G5" s="18" t="s">
        <v>134</v>
      </c>
      <c r="H5" s="164"/>
    </row>
    <row r="6" spans="1:8" s="34" customFormat="1" x14ac:dyDescent="0.2">
      <c r="A6" s="92"/>
      <c r="B6" s="93"/>
      <c r="C6" s="139"/>
      <c r="D6" s="94"/>
      <c r="E6" s="95"/>
      <c r="F6" s="87"/>
      <c r="G6" s="96"/>
      <c r="H6" s="162" t="str">
        <f>IF(AND(ISNUMBER(G6),ISBLANK(F6)), "Enter 'Short' or 'Long' in column F","")</f>
        <v/>
      </c>
    </row>
    <row r="7" spans="1:8" s="34" customFormat="1" x14ac:dyDescent="0.2">
      <c r="A7" s="83"/>
      <c r="B7" s="84"/>
      <c r="C7" s="137"/>
      <c r="D7" s="85"/>
      <c r="E7" s="86"/>
      <c r="F7" s="91"/>
      <c r="G7" s="97"/>
      <c r="H7" s="162" t="str">
        <f t="shared" ref="H7:H18" si="0">IF(AND(ISNUMBER(G7),ISBLANK(F7)), "Enter 'Short' or 'Long' in column F","")</f>
        <v/>
      </c>
    </row>
    <row r="8" spans="1:8" s="34" customFormat="1" x14ac:dyDescent="0.2">
      <c r="A8" s="88"/>
      <c r="B8" s="89"/>
      <c r="C8" s="138"/>
      <c r="D8" s="53"/>
      <c r="E8" s="90"/>
      <c r="F8" s="91"/>
      <c r="G8" s="98"/>
      <c r="H8" s="162" t="str">
        <f t="shared" si="0"/>
        <v/>
      </c>
    </row>
    <row r="9" spans="1:8" s="34" customFormat="1" x14ac:dyDescent="0.2">
      <c r="A9" s="88"/>
      <c r="B9" s="89"/>
      <c r="C9" s="138"/>
      <c r="D9" s="53"/>
      <c r="E9" s="90"/>
      <c r="F9" s="91"/>
      <c r="G9" s="98"/>
      <c r="H9" s="162" t="str">
        <f t="shared" si="0"/>
        <v/>
      </c>
    </row>
    <row r="10" spans="1:8" s="34" customFormat="1" x14ac:dyDescent="0.2">
      <c r="A10" s="88"/>
      <c r="B10" s="89"/>
      <c r="C10" s="138"/>
      <c r="D10" s="53"/>
      <c r="E10" s="90"/>
      <c r="F10" s="91"/>
      <c r="G10" s="98"/>
      <c r="H10" s="162" t="str">
        <f t="shared" si="0"/>
        <v/>
      </c>
    </row>
    <row r="11" spans="1:8" s="34" customFormat="1" x14ac:dyDescent="0.2">
      <c r="A11" s="88"/>
      <c r="B11" s="89"/>
      <c r="C11" s="138"/>
      <c r="D11" s="53"/>
      <c r="E11" s="90"/>
      <c r="F11" s="91"/>
      <c r="G11" s="98"/>
      <c r="H11" s="162" t="str">
        <f t="shared" si="0"/>
        <v/>
      </c>
    </row>
    <row r="12" spans="1:8" s="34" customFormat="1" x14ac:dyDescent="0.2">
      <c r="A12" s="88"/>
      <c r="B12" s="89"/>
      <c r="C12" s="138"/>
      <c r="D12" s="53"/>
      <c r="E12" s="90"/>
      <c r="F12" s="91"/>
      <c r="G12" s="98"/>
      <c r="H12" s="162" t="str">
        <f t="shared" si="0"/>
        <v/>
      </c>
    </row>
    <row r="13" spans="1:8" s="34" customFormat="1" x14ac:dyDescent="0.2">
      <c r="A13" s="88"/>
      <c r="B13" s="89"/>
      <c r="C13" s="138"/>
      <c r="D13" s="53"/>
      <c r="E13" s="90"/>
      <c r="F13" s="91"/>
      <c r="G13" s="98"/>
      <c r="H13" s="162" t="str">
        <f t="shared" si="0"/>
        <v/>
      </c>
    </row>
    <row r="14" spans="1:8" s="34" customFormat="1" x14ac:dyDescent="0.2">
      <c r="A14" s="88"/>
      <c r="B14" s="89"/>
      <c r="C14" s="138"/>
      <c r="D14" s="53"/>
      <c r="E14" s="90"/>
      <c r="F14" s="91"/>
      <c r="G14" s="98"/>
      <c r="H14" s="162" t="str">
        <f t="shared" si="0"/>
        <v/>
      </c>
    </row>
    <row r="15" spans="1:8" s="34" customFormat="1" x14ac:dyDescent="0.2">
      <c r="A15" s="88"/>
      <c r="B15" s="89"/>
      <c r="C15" s="138"/>
      <c r="D15" s="53"/>
      <c r="E15" s="90"/>
      <c r="F15" s="91"/>
      <c r="G15" s="98"/>
      <c r="H15" s="162" t="str">
        <f t="shared" si="0"/>
        <v/>
      </c>
    </row>
    <row r="16" spans="1:8" s="34" customFormat="1" x14ac:dyDescent="0.2">
      <c r="A16" s="88"/>
      <c r="B16" s="89"/>
      <c r="C16" s="138"/>
      <c r="D16" s="53"/>
      <c r="E16" s="90"/>
      <c r="F16" s="91"/>
      <c r="G16" s="98"/>
      <c r="H16" s="162" t="str">
        <f t="shared" si="0"/>
        <v/>
      </c>
    </row>
    <row r="17" spans="1:8" s="34" customFormat="1" x14ac:dyDescent="0.2">
      <c r="A17" s="88"/>
      <c r="B17" s="89"/>
      <c r="C17" s="138"/>
      <c r="D17" s="53"/>
      <c r="E17" s="90"/>
      <c r="F17" s="91"/>
      <c r="G17" s="98"/>
      <c r="H17" s="162" t="str">
        <f t="shared" si="0"/>
        <v/>
      </c>
    </row>
    <row r="18" spans="1:8" x14ac:dyDescent="0.2">
      <c r="A18" s="8"/>
      <c r="B18" s="8"/>
      <c r="C18" s="140"/>
      <c r="D18" s="8"/>
      <c r="E18" s="8"/>
      <c r="F18" s="8"/>
      <c r="G18" s="57"/>
      <c r="H18" s="162" t="str">
        <f t="shared" si="0"/>
        <v/>
      </c>
    </row>
    <row r="19" spans="1:8" ht="16.5" x14ac:dyDescent="0.25">
      <c r="A19" s="8"/>
      <c r="B19" s="8"/>
      <c r="C19" s="140"/>
      <c r="D19" s="8"/>
      <c r="E19" s="8"/>
      <c r="F19" s="158" t="s">
        <v>107</v>
      </c>
      <c r="G19" s="59">
        <f>SUMIF(F$6:F$17,"Long",G$6:G$17)</f>
        <v>0</v>
      </c>
    </row>
    <row r="20" spans="1:8" ht="16.5" x14ac:dyDescent="0.25">
      <c r="A20" s="8"/>
      <c r="B20" s="8"/>
      <c r="C20" s="140"/>
      <c r="D20" s="8"/>
      <c r="E20" s="8"/>
      <c r="F20" s="158" t="s">
        <v>108</v>
      </c>
      <c r="G20" s="59">
        <f>SUMIF(F$6:F$17,"Short",G$6:G$17)</f>
        <v>0</v>
      </c>
    </row>
    <row r="21" spans="1:8" s="3" customFormat="1" ht="20.100000000000001" customHeight="1" x14ac:dyDescent="0.25">
      <c r="A21" s="63"/>
      <c r="B21" s="63"/>
      <c r="C21" s="140"/>
      <c r="D21" s="63"/>
      <c r="E21" s="66"/>
      <c r="F21" s="159" t="s">
        <v>126</v>
      </c>
      <c r="G21" s="67">
        <f>SUM(G6:G17)</f>
        <v>0</v>
      </c>
      <c r="H21" s="166" t="str">
        <f>IF(G19+G20=G21,"","Check that you have entered 'Short' or 'Long' in column F for every item")</f>
        <v/>
      </c>
    </row>
    <row r="23" spans="1:8" x14ac:dyDescent="0.25">
      <c r="A23" t="s">
        <v>135</v>
      </c>
    </row>
  </sheetData>
  <sheetProtection sheet="1" objects="1" scenarios="1" insertRows="0"/>
  <mergeCells count="3">
    <mergeCell ref="A2:G2"/>
    <mergeCell ref="A3:G3"/>
    <mergeCell ref="A4:G4"/>
  </mergeCells>
  <dataValidations count="3">
    <dataValidation type="list" allowBlank="1" showInputMessage="1" showErrorMessage="1" sqref="C19:C20" xr:uid="{B3A384DD-FD71-43AF-AABC-18548C19BB27}">
      <formula1>"A. Advertising, B. Unsolicited material to electors, C. Transport, D. Public meetings, E. Agent and other staff costs, F. Accommodation and administration"</formula1>
    </dataValidation>
    <dataValidation type="list" allowBlank="1" showInputMessage="1" showErrorMessage="1" sqref="F6:F17" xr:uid="{B8BA62B1-BDC4-486F-8B03-2ADAD2CFD8DA}">
      <formula1>"Long, Short"</formula1>
    </dataValidation>
    <dataValidation type="list" allowBlank="1" showInputMessage="1" showErrorMessage="1" sqref="C6:C18" xr:uid="{F0CD9CF7-88EC-4886-AF6E-4E598B4EA66E}">
      <formula1>"A. Advertising, B. Unsolicited material to voters, C. Transport, D. Public meetings, E. Agent and other staff costs, F. Accommodation and administration"</formula1>
    </dataValidation>
  </dataValidations>
  <hyperlinks>
    <hyperlink ref="A3" r:id="rId1" xr:uid="{F75DC7FD-F80C-464C-9A75-4238F1D03701}"/>
  </hyperlinks>
  <pageMargins left="0.7" right="0.7" top="0.75" bottom="0.75" header="0.3" footer="0.3"/>
  <pageSetup paperSize="9" scale="65" fitToHeight="1000" orientation="landscape" r:id="rId2"/>
  <headerFooter differentFirst="1">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F2AE-925C-45B6-AB34-1E93C47E2835}">
  <dimension ref="A1:H20"/>
  <sheetViews>
    <sheetView zoomScaleNormal="100" workbookViewId="0">
      <selection activeCell="C7" sqref="C7"/>
    </sheetView>
  </sheetViews>
  <sheetFormatPr defaultColWidth="8.85546875" defaultRowHeight="12.75" x14ac:dyDescent="0.2"/>
  <cols>
    <col min="2" max="2" width="51.42578125" style="2" customWidth="1"/>
    <col min="3" max="3" width="18.85546875" style="2" customWidth="1"/>
    <col min="4" max="4" width="70.7109375" customWidth="1"/>
    <col min="5" max="6" width="22.42578125" style="6" customWidth="1"/>
    <col min="7" max="7" width="22.42578125" style="5" customWidth="1"/>
    <col min="8" max="8" width="8.85546875" style="172"/>
  </cols>
  <sheetData>
    <row r="1" spans="1:8" s="33" customFormat="1" ht="23.1" customHeight="1" x14ac:dyDescent="0.2">
      <c r="A1" s="37" t="s">
        <v>136</v>
      </c>
      <c r="B1" s="38"/>
      <c r="C1" s="38"/>
      <c r="D1" s="39"/>
      <c r="E1" s="40"/>
      <c r="F1" s="40"/>
      <c r="G1" s="41"/>
      <c r="H1" s="169"/>
    </row>
    <row r="2" spans="1:8" s="34" customFormat="1" ht="21" customHeight="1" x14ac:dyDescent="0.2">
      <c r="A2" s="423" t="s">
        <v>137</v>
      </c>
      <c r="B2" s="423"/>
      <c r="C2" s="423"/>
      <c r="D2" s="423"/>
      <c r="E2" s="423"/>
      <c r="F2" s="423"/>
      <c r="G2" s="426"/>
      <c r="H2" s="162"/>
    </row>
    <row r="3" spans="1:8" s="35" customFormat="1" ht="20.100000000000001" customHeight="1" x14ac:dyDescent="0.2">
      <c r="A3" s="427" t="s">
        <v>138</v>
      </c>
      <c r="B3" s="427"/>
      <c r="C3" s="427"/>
      <c r="D3" s="427"/>
      <c r="E3" s="427"/>
      <c r="F3" s="427"/>
      <c r="G3" s="428"/>
      <c r="H3" s="173"/>
    </row>
    <row r="4" spans="1:8" s="22" customFormat="1" ht="33" x14ac:dyDescent="0.2">
      <c r="A4" s="19" t="s">
        <v>115</v>
      </c>
      <c r="B4" s="16" t="s">
        <v>117</v>
      </c>
      <c r="C4" s="15" t="s">
        <v>131</v>
      </c>
      <c r="D4" s="15" t="s">
        <v>139</v>
      </c>
      <c r="E4" s="17" t="s">
        <v>140</v>
      </c>
      <c r="F4" s="17" t="s">
        <v>123</v>
      </c>
      <c r="G4" s="18" t="s">
        <v>141</v>
      </c>
      <c r="H4" s="172"/>
    </row>
    <row r="5" spans="1:8" s="34" customFormat="1" ht="15.75" x14ac:dyDescent="0.2">
      <c r="A5" s="83"/>
      <c r="B5" s="84"/>
      <c r="C5" s="138"/>
      <c r="D5" s="137"/>
      <c r="E5" s="86"/>
      <c r="F5" s="87"/>
      <c r="G5" s="97"/>
      <c r="H5" s="162" t="str">
        <f>IF(AND(ISNUMBER(G5),ISBLANK(F5)), "Enter 'Short' or 'Long' in column F","")</f>
        <v/>
      </c>
    </row>
    <row r="6" spans="1:8" s="34" customFormat="1" ht="15.75" x14ac:dyDescent="0.2">
      <c r="A6" s="83"/>
      <c r="B6" s="84"/>
      <c r="C6" s="138"/>
      <c r="D6" s="85"/>
      <c r="E6" s="86"/>
      <c r="F6" s="91"/>
      <c r="G6" s="97"/>
      <c r="H6" s="162" t="str">
        <f t="shared" ref="H6:H17" si="0">IF(AND(ISNUMBER(G6),ISBLANK(F6)), "Enter 'Short' or 'Long' in column F","")</f>
        <v/>
      </c>
    </row>
    <row r="7" spans="1:8" s="34" customFormat="1" ht="15.75" x14ac:dyDescent="0.2">
      <c r="A7" s="88"/>
      <c r="B7" s="89"/>
      <c r="C7" s="138"/>
      <c r="D7" s="53"/>
      <c r="E7" s="90"/>
      <c r="F7" s="91"/>
      <c r="G7" s="98"/>
      <c r="H7" s="162" t="str">
        <f t="shared" si="0"/>
        <v/>
      </c>
    </row>
    <row r="8" spans="1:8" s="34" customFormat="1" ht="15.75" x14ac:dyDescent="0.2">
      <c r="A8" s="88"/>
      <c r="B8" s="89"/>
      <c r="C8" s="138"/>
      <c r="D8" s="53"/>
      <c r="E8" s="90"/>
      <c r="F8" s="91"/>
      <c r="G8" s="98"/>
      <c r="H8" s="162" t="str">
        <f t="shared" si="0"/>
        <v/>
      </c>
    </row>
    <row r="9" spans="1:8" s="34" customFormat="1" ht="15.75" x14ac:dyDescent="0.2">
      <c r="A9" s="88"/>
      <c r="B9" s="89"/>
      <c r="C9" s="138"/>
      <c r="D9" s="53"/>
      <c r="E9" s="90"/>
      <c r="F9" s="91"/>
      <c r="G9" s="98"/>
      <c r="H9" s="162" t="str">
        <f t="shared" si="0"/>
        <v/>
      </c>
    </row>
    <row r="10" spans="1:8" s="34" customFormat="1" ht="15.75" x14ac:dyDescent="0.2">
      <c r="A10" s="88"/>
      <c r="B10" s="89"/>
      <c r="C10" s="138"/>
      <c r="D10" s="53"/>
      <c r="E10" s="90"/>
      <c r="F10" s="91"/>
      <c r="G10" s="98"/>
      <c r="H10" s="162" t="str">
        <f t="shared" si="0"/>
        <v/>
      </c>
    </row>
    <row r="11" spans="1:8" s="34" customFormat="1" ht="15.75" x14ac:dyDescent="0.2">
      <c r="A11" s="88"/>
      <c r="B11" s="89"/>
      <c r="C11" s="138"/>
      <c r="D11" s="53"/>
      <c r="E11" s="90"/>
      <c r="F11" s="91"/>
      <c r="G11" s="98"/>
      <c r="H11" s="162" t="str">
        <f t="shared" si="0"/>
        <v/>
      </c>
    </row>
    <row r="12" spans="1:8" s="34" customFormat="1" ht="15.75" x14ac:dyDescent="0.2">
      <c r="A12" s="88"/>
      <c r="B12" s="89"/>
      <c r="C12" s="138"/>
      <c r="D12" s="53"/>
      <c r="E12" s="90"/>
      <c r="F12" s="91"/>
      <c r="G12" s="98"/>
      <c r="H12" s="162" t="str">
        <f t="shared" si="0"/>
        <v/>
      </c>
    </row>
    <row r="13" spans="1:8" s="34" customFormat="1" ht="15.75" x14ac:dyDescent="0.2">
      <c r="A13" s="88"/>
      <c r="B13" s="89"/>
      <c r="C13" s="138"/>
      <c r="D13" s="53"/>
      <c r="E13" s="90"/>
      <c r="F13" s="91"/>
      <c r="G13" s="98"/>
      <c r="H13" s="162" t="str">
        <f t="shared" si="0"/>
        <v/>
      </c>
    </row>
    <row r="14" spans="1:8" s="34" customFormat="1" ht="15.75" x14ac:dyDescent="0.2">
      <c r="A14" s="88"/>
      <c r="B14" s="89"/>
      <c r="C14" s="138"/>
      <c r="D14" s="53"/>
      <c r="E14" s="90"/>
      <c r="F14" s="91"/>
      <c r="G14" s="98"/>
      <c r="H14" s="162" t="str">
        <f t="shared" si="0"/>
        <v/>
      </c>
    </row>
    <row r="15" spans="1:8" s="34" customFormat="1" ht="15.75" x14ac:dyDescent="0.2">
      <c r="A15" s="88"/>
      <c r="B15" s="89"/>
      <c r="C15" s="138"/>
      <c r="D15" s="53"/>
      <c r="E15" s="90"/>
      <c r="F15" s="91"/>
      <c r="G15" s="98"/>
      <c r="H15" s="162" t="str">
        <f t="shared" si="0"/>
        <v/>
      </c>
    </row>
    <row r="16" spans="1:8" s="34" customFormat="1" ht="15.75" x14ac:dyDescent="0.2">
      <c r="A16" s="88"/>
      <c r="B16" s="89"/>
      <c r="C16" s="138"/>
      <c r="D16" s="53"/>
      <c r="E16" s="90"/>
      <c r="F16" s="91"/>
      <c r="G16" s="98" t="s">
        <v>125</v>
      </c>
      <c r="H16" s="162" t="str">
        <f t="shared" si="0"/>
        <v/>
      </c>
    </row>
    <row r="17" spans="1:8" ht="15.75" x14ac:dyDescent="0.2">
      <c r="A17" s="8"/>
      <c r="B17" s="8"/>
      <c r="C17" s="8"/>
      <c r="D17" s="8"/>
      <c r="E17" s="8"/>
      <c r="F17" s="8"/>
      <c r="G17" s="57"/>
      <c r="H17" s="162" t="str">
        <f t="shared" si="0"/>
        <v/>
      </c>
    </row>
    <row r="18" spans="1:8" s="3" customFormat="1" ht="20.25" customHeight="1" x14ac:dyDescent="0.25">
      <c r="A18" s="63"/>
      <c r="B18" s="63"/>
      <c r="C18" s="63"/>
      <c r="D18" s="63"/>
      <c r="E18" s="68"/>
      <c r="F18" s="158" t="s">
        <v>107</v>
      </c>
      <c r="G18" s="59">
        <f>SUMIF(F$5:F$17,"Long",G$5:G$17)</f>
        <v>0</v>
      </c>
      <c r="H18" s="171"/>
    </row>
    <row r="19" spans="1:8" ht="16.5" x14ac:dyDescent="0.2">
      <c r="F19" s="158" t="s">
        <v>108</v>
      </c>
      <c r="G19" s="59">
        <f>SUMIF(F$5:F$17,"Short",G$5:G$17)</f>
        <v>0</v>
      </c>
    </row>
    <row r="20" spans="1:8" ht="16.5" x14ac:dyDescent="0.25">
      <c r="A20" s="182" t="s">
        <v>142</v>
      </c>
      <c r="F20" s="159" t="s">
        <v>126</v>
      </c>
      <c r="G20" s="67">
        <f>SUM(G5:G16)</f>
        <v>0</v>
      </c>
      <c r="H20" s="165" t="str">
        <f>IF(G18+G19=G20,"","Check that you have entered 'Short' or 'Long' in column F for every item")</f>
        <v/>
      </c>
    </row>
  </sheetData>
  <sheetProtection sheet="1" objects="1" scenarios="1" insertRows="0"/>
  <mergeCells count="2">
    <mergeCell ref="A2:G2"/>
    <mergeCell ref="A3:G3"/>
  </mergeCells>
  <dataValidations count="2">
    <dataValidation type="list" allowBlank="1" showInputMessage="1" showErrorMessage="1" sqref="F5:F16" xr:uid="{1C8A5A94-4D84-4FD3-8CC6-00988183B3B3}">
      <formula1>"Long, Short"</formula1>
    </dataValidation>
    <dataValidation type="list" allowBlank="1" showInputMessage="1" showErrorMessage="1" sqref="C5:C17 D5" xr:uid="{6393EB0C-4117-4220-969B-713498CF827B}">
      <formula1>"A. Advertising, B. Unsolicited material to voters, C. Transport, D. Public meetings, E. Agent and other staff costs, F. Accommodation and administration"</formula1>
    </dataValidation>
  </dataValidations>
  <hyperlinks>
    <hyperlink ref="A3" r:id="rId1" xr:uid="{F85A33B6-A4BA-41A0-808A-BF5505DEAF83}"/>
  </hyperlinks>
  <pageMargins left="0.7" right="0.7" top="0.75" bottom="0.75" header="0.3" footer="0.3"/>
  <pageSetup paperSize="9" scale="60" fitToHeight="1000" orientation="landscape" r:id="rId2"/>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zoomScaleNormal="100" workbookViewId="0">
      <selection activeCell="D22" sqref="D22"/>
    </sheetView>
  </sheetViews>
  <sheetFormatPr defaultColWidth="8.85546875" defaultRowHeight="12.75" x14ac:dyDescent="0.2"/>
  <cols>
    <col min="1" max="1" width="9.7109375" customWidth="1"/>
    <col min="2" max="2" width="47" style="2" customWidth="1"/>
    <col min="3" max="3" width="18.7109375" customWidth="1"/>
    <col min="4" max="5" width="38.85546875" customWidth="1"/>
    <col min="6" max="8" width="19.140625" customWidth="1"/>
    <col min="9" max="9" width="53.85546875" style="172" customWidth="1"/>
    <col min="10" max="10" width="50.140625" customWidth="1"/>
  </cols>
  <sheetData>
    <row r="1" spans="1:10" s="24" customFormat="1" ht="21.95" customHeight="1" x14ac:dyDescent="0.2">
      <c r="A1" s="43" t="s">
        <v>143</v>
      </c>
      <c r="B1" s="44"/>
      <c r="C1" s="44"/>
      <c r="D1" s="44"/>
      <c r="E1" s="44"/>
      <c r="F1" s="44"/>
      <c r="G1" s="44"/>
      <c r="H1" s="45"/>
      <c r="I1" s="169"/>
      <c r="J1" s="33"/>
    </row>
    <row r="2" spans="1:10" s="34" customFormat="1" ht="20.100000000000001" customHeight="1" x14ac:dyDescent="0.25">
      <c r="A2" s="429" t="s">
        <v>144</v>
      </c>
      <c r="B2" s="430"/>
      <c r="C2" s="430"/>
      <c r="D2" s="430"/>
      <c r="E2" s="430"/>
      <c r="F2" s="430"/>
      <c r="G2" s="430"/>
      <c r="H2" s="431"/>
      <c r="I2" s="166"/>
      <c r="J2" s="1"/>
    </row>
    <row r="3" spans="1:10" s="36" customFormat="1" ht="20.100000000000001" customHeight="1" x14ac:dyDescent="0.2">
      <c r="A3" s="432" t="s">
        <v>145</v>
      </c>
      <c r="B3" s="433"/>
      <c r="C3" s="433"/>
      <c r="D3" s="433"/>
      <c r="E3" s="433"/>
      <c r="F3" s="433"/>
      <c r="G3" s="433"/>
      <c r="H3" s="434"/>
      <c r="I3" s="168"/>
    </row>
    <row r="4" spans="1:10" s="22" customFormat="1" ht="33" x14ac:dyDescent="0.2">
      <c r="A4" s="19" t="s">
        <v>115</v>
      </c>
      <c r="B4" s="16" t="s">
        <v>117</v>
      </c>
      <c r="C4" s="15" t="s">
        <v>131</v>
      </c>
      <c r="D4" s="19" t="s">
        <v>132</v>
      </c>
      <c r="E4" s="26" t="s">
        <v>146</v>
      </c>
      <c r="F4" s="27" t="s">
        <v>147</v>
      </c>
      <c r="G4" s="17" t="s">
        <v>123</v>
      </c>
      <c r="H4" s="15" t="s">
        <v>148</v>
      </c>
      <c r="I4" s="170"/>
      <c r="J4" s="21"/>
    </row>
    <row r="5" spans="1:10" s="34" customFormat="1" ht="15.75" x14ac:dyDescent="0.2">
      <c r="A5" s="115"/>
      <c r="B5" s="116"/>
      <c r="C5" s="137"/>
      <c r="D5" s="83"/>
      <c r="E5" s="83"/>
      <c r="F5" s="117"/>
      <c r="G5" s="87"/>
      <c r="H5" s="87"/>
      <c r="I5" s="162" t="str">
        <f>IF(AND(ISNUMBER(H5),ISBLANK(G5)), "Enter 'Short' or 'Long' in column G","")</f>
        <v/>
      </c>
    </row>
    <row r="6" spans="1:10" s="34" customFormat="1" ht="15.75" x14ac:dyDescent="0.2">
      <c r="A6" s="83"/>
      <c r="B6" s="84"/>
      <c r="C6" s="138"/>
      <c r="D6" s="85"/>
      <c r="E6" s="85"/>
      <c r="F6" s="118"/>
      <c r="G6" s="91"/>
      <c r="H6" s="119"/>
      <c r="I6" s="162" t="str">
        <f>IF(AND(ISNUMBER(H6),ISBLANK(G6)), "Enter 'Short' or 'Long' in column G","")</f>
        <v/>
      </c>
    </row>
    <row r="7" spans="1:10" s="34" customFormat="1" ht="15.75" x14ac:dyDescent="0.2">
      <c r="A7" s="88"/>
      <c r="B7" s="89"/>
      <c r="C7" s="138"/>
      <c r="D7" s="53"/>
      <c r="E7" s="53"/>
      <c r="F7" s="120"/>
      <c r="G7" s="91"/>
      <c r="H7" s="121"/>
      <c r="I7" s="162" t="str">
        <f>IF(AND(ISNUMBER(H7),ISBLANK(G7)), "Enter 'Short' or 'Long' in column G","")</f>
        <v/>
      </c>
    </row>
    <row r="8" spans="1:10" s="34" customFormat="1" ht="15.75" x14ac:dyDescent="0.2">
      <c r="A8" s="88"/>
      <c r="B8" s="89"/>
      <c r="C8" s="138"/>
      <c r="D8" s="53"/>
      <c r="E8" s="53"/>
      <c r="F8" s="120"/>
      <c r="G8" s="91"/>
      <c r="H8" s="121"/>
      <c r="I8" s="162" t="str">
        <f t="shared" ref="I8:I17" si="0">IF(AND(ISNUMBER(H8),ISBLANK(G8)), "Enter 'Short' or 'Long' in column G","")</f>
        <v/>
      </c>
    </row>
    <row r="9" spans="1:10" s="34" customFormat="1" ht="15.75" x14ac:dyDescent="0.2">
      <c r="A9" s="88"/>
      <c r="B9" s="89"/>
      <c r="C9" s="138"/>
      <c r="D9" s="53"/>
      <c r="E9" s="53"/>
      <c r="F9" s="120"/>
      <c r="G9" s="91"/>
      <c r="H9" s="121"/>
      <c r="I9" s="162" t="str">
        <f t="shared" si="0"/>
        <v/>
      </c>
    </row>
    <row r="10" spans="1:10" s="34" customFormat="1" ht="15.75" x14ac:dyDescent="0.2">
      <c r="A10" s="88"/>
      <c r="B10" s="89"/>
      <c r="C10" s="138"/>
      <c r="D10" s="53"/>
      <c r="E10" s="53"/>
      <c r="F10" s="120"/>
      <c r="G10" s="91"/>
      <c r="H10" s="121"/>
      <c r="I10" s="162" t="str">
        <f t="shared" si="0"/>
        <v/>
      </c>
    </row>
    <row r="11" spans="1:10" s="34" customFormat="1" ht="15.75" x14ac:dyDescent="0.2">
      <c r="A11" s="88"/>
      <c r="B11" s="89"/>
      <c r="C11" s="138"/>
      <c r="D11" s="53"/>
      <c r="E11" s="53"/>
      <c r="F11" s="120"/>
      <c r="G11" s="91"/>
      <c r="H11" s="121"/>
      <c r="I11" s="162" t="str">
        <f t="shared" si="0"/>
        <v/>
      </c>
    </row>
    <row r="12" spans="1:10" s="34" customFormat="1" ht="15.75" x14ac:dyDescent="0.2">
      <c r="A12" s="88"/>
      <c r="B12" s="89"/>
      <c r="C12" s="138"/>
      <c r="D12" s="53"/>
      <c r="E12" s="53"/>
      <c r="F12" s="120"/>
      <c r="G12" s="91"/>
      <c r="H12" s="121"/>
      <c r="I12" s="162" t="str">
        <f t="shared" si="0"/>
        <v/>
      </c>
    </row>
    <row r="13" spans="1:10" s="34" customFormat="1" ht="15.75" x14ac:dyDescent="0.2">
      <c r="A13" s="88"/>
      <c r="B13" s="89"/>
      <c r="C13" s="138"/>
      <c r="D13" s="53"/>
      <c r="E13" s="53"/>
      <c r="F13" s="120"/>
      <c r="G13" s="91"/>
      <c r="H13" s="121"/>
      <c r="I13" s="162" t="str">
        <f t="shared" si="0"/>
        <v/>
      </c>
    </row>
    <row r="14" spans="1:10" s="34" customFormat="1" ht="15.75" x14ac:dyDescent="0.2">
      <c r="A14" s="88"/>
      <c r="B14" s="89"/>
      <c r="C14" s="138"/>
      <c r="D14" s="53"/>
      <c r="E14" s="53"/>
      <c r="F14" s="120"/>
      <c r="G14" s="91"/>
      <c r="H14" s="121"/>
      <c r="I14" s="162" t="str">
        <f t="shared" si="0"/>
        <v/>
      </c>
    </row>
    <row r="15" spans="1:10" s="34" customFormat="1" ht="15.75" x14ac:dyDescent="0.2">
      <c r="A15" s="88"/>
      <c r="B15" s="89"/>
      <c r="C15" s="138"/>
      <c r="D15" s="53"/>
      <c r="E15" s="53"/>
      <c r="F15" s="120"/>
      <c r="G15" s="91"/>
      <c r="H15" s="121"/>
      <c r="I15" s="162" t="str">
        <f t="shared" si="0"/>
        <v/>
      </c>
    </row>
    <row r="16" spans="1:10" s="34" customFormat="1" ht="15.75" x14ac:dyDescent="0.2">
      <c r="A16" s="88"/>
      <c r="B16" s="89"/>
      <c r="C16" s="138"/>
      <c r="D16" s="53"/>
      <c r="E16" s="53"/>
      <c r="F16" s="120"/>
      <c r="G16" s="91"/>
      <c r="H16" s="121"/>
      <c r="I16" s="162" t="str">
        <f t="shared" si="0"/>
        <v/>
      </c>
    </row>
    <row r="17" spans="1:9" ht="15.75" x14ac:dyDescent="0.2">
      <c r="A17" s="8"/>
      <c r="B17" s="8"/>
      <c r="C17" s="8"/>
      <c r="D17" s="8"/>
      <c r="E17" s="8"/>
      <c r="F17" s="8"/>
      <c r="G17" s="8"/>
      <c r="H17" s="57"/>
      <c r="I17" s="162" t="str">
        <f t="shared" si="0"/>
        <v/>
      </c>
    </row>
    <row r="18" spans="1:9" s="3" customFormat="1" ht="16.5" x14ac:dyDescent="0.25">
      <c r="A18" s="63"/>
      <c r="B18" s="63"/>
      <c r="C18" s="63"/>
      <c r="D18" s="69"/>
      <c r="E18" s="69"/>
      <c r="F18" s="65"/>
      <c r="G18" s="158" t="s">
        <v>107</v>
      </c>
      <c r="H18" s="59">
        <f>SUMIF(G$5:G$16,"Long",H$5:H$16)</f>
        <v>0</v>
      </c>
      <c r="I18" s="171"/>
    </row>
    <row r="19" spans="1:9" ht="16.5" x14ac:dyDescent="0.2">
      <c r="G19" s="158" t="s">
        <v>108</v>
      </c>
      <c r="H19" s="59">
        <f>SUMIF(G$5:G$16,"Short",H$5:H$16)</f>
        <v>0</v>
      </c>
    </row>
    <row r="20" spans="1:9" ht="16.5" x14ac:dyDescent="0.25">
      <c r="G20" s="159" t="s">
        <v>126</v>
      </c>
      <c r="H20" s="67">
        <f>SUM(H5:H16)</f>
        <v>0</v>
      </c>
      <c r="I20" s="165" t="str">
        <f>IF(H18+H19=H20,"","Check that you have entered 'Short' or 'Long' in column G for every item")</f>
        <v/>
      </c>
    </row>
  </sheetData>
  <sheetProtection sheet="1" objects="1" scenarios="1" insertRows="0"/>
  <mergeCells count="2">
    <mergeCell ref="A2:H2"/>
    <mergeCell ref="A3:H3"/>
  </mergeCells>
  <phoneticPr fontId="4" type="noConversion"/>
  <dataValidations count="2">
    <dataValidation type="list" allowBlank="1" showInputMessage="1" showErrorMessage="1" sqref="C5:C17" xr:uid="{C7125DBA-0EB8-450F-B88C-C30D3F86E83D}">
      <formula1>"A. Advertising, B. Unsolicited material to voters, C. Transport, D. Public meetings, E. Agent and other staff costs, F. Accommodation and administration"</formula1>
    </dataValidation>
    <dataValidation type="list" allowBlank="1" showInputMessage="1" showErrorMessage="1" sqref="G5:G16" xr:uid="{38D2CE29-78EF-4DAB-AD0D-FE7756B8613C}">
      <formula1>"Long, Short"</formula1>
    </dataValidation>
  </dataValidations>
  <hyperlinks>
    <hyperlink ref="A3" r:id="rId1" xr:uid="{4CE2335F-D85A-495E-B393-A890FDC8807A}"/>
  </hyperlinks>
  <pageMargins left="0.75" right="0.75" top="1" bottom="1" header="0.5" footer="0.5"/>
  <pageSetup paperSize="9" scale="63" orientation="landscape" r:id="rId2"/>
  <headerFooter alignWithMargins="0">
    <oddFooter xml:space="preserve">&amp;RPage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371A-A47F-4AFB-BA5B-5C31E0DAAB7A}">
  <dimension ref="A1:J20"/>
  <sheetViews>
    <sheetView zoomScaleNormal="100" workbookViewId="0">
      <selection activeCell="D28" sqref="D28"/>
    </sheetView>
  </sheetViews>
  <sheetFormatPr defaultColWidth="8.85546875" defaultRowHeight="12.75" x14ac:dyDescent="0.2"/>
  <cols>
    <col min="1" max="1" width="11.140625" customWidth="1"/>
    <col min="2" max="2" width="26.42578125" customWidth="1"/>
    <col min="3" max="3" width="19.28515625" customWidth="1"/>
    <col min="4" max="4" width="52.85546875" customWidth="1"/>
    <col min="5" max="6" width="35.85546875" customWidth="1"/>
    <col min="7" max="7" width="21.28515625" customWidth="1"/>
    <col min="8" max="8" width="15.42578125" customWidth="1"/>
    <col min="9" max="9" width="22.42578125" style="172" customWidth="1"/>
    <col min="10" max="10" width="25" customWidth="1"/>
  </cols>
  <sheetData>
    <row r="1" spans="1:10" s="25" customFormat="1" ht="21.95" customHeight="1" x14ac:dyDescent="0.2">
      <c r="A1" s="28" t="s">
        <v>149</v>
      </c>
      <c r="B1" s="29"/>
      <c r="C1" s="29"/>
      <c r="D1" s="29"/>
      <c r="E1" s="29"/>
      <c r="F1" s="29"/>
      <c r="G1" s="29"/>
      <c r="H1" s="29"/>
      <c r="I1" s="172"/>
      <c r="J1"/>
    </row>
    <row r="2" spans="1:10" s="23" customFormat="1" ht="20.100000000000001" customHeight="1" x14ac:dyDescent="0.2">
      <c r="A2" s="423" t="s">
        <v>150</v>
      </c>
      <c r="B2" s="423"/>
      <c r="C2" s="423"/>
      <c r="D2" s="423"/>
      <c r="E2" s="423"/>
      <c r="F2" s="423"/>
      <c r="G2" s="423"/>
      <c r="H2" s="423"/>
      <c r="I2" s="172"/>
      <c r="J2"/>
    </row>
    <row r="3" spans="1:10" s="23" customFormat="1" ht="20.100000000000001" customHeight="1" x14ac:dyDescent="0.2">
      <c r="A3" s="435" t="s">
        <v>145</v>
      </c>
      <c r="B3" s="435"/>
      <c r="C3" s="435"/>
      <c r="D3" s="435"/>
      <c r="E3" s="435"/>
      <c r="F3" s="435"/>
      <c r="G3" s="435"/>
      <c r="H3" s="435"/>
      <c r="I3" s="172"/>
      <c r="J3"/>
    </row>
    <row r="4" spans="1:10" ht="33" x14ac:dyDescent="0.2">
      <c r="A4" s="19" t="s">
        <v>115</v>
      </c>
      <c r="B4" s="16" t="s">
        <v>117</v>
      </c>
      <c r="C4" s="15" t="s">
        <v>131</v>
      </c>
      <c r="D4" s="19" t="s">
        <v>132</v>
      </c>
      <c r="E4" s="19" t="s">
        <v>151</v>
      </c>
      <c r="F4" s="19" t="s">
        <v>152</v>
      </c>
      <c r="G4" s="17" t="s">
        <v>123</v>
      </c>
      <c r="H4" s="18" t="s">
        <v>148</v>
      </c>
    </row>
    <row r="5" spans="1:10" s="34" customFormat="1" ht="15.75" x14ac:dyDescent="0.2">
      <c r="A5" s="115"/>
      <c r="B5" s="115"/>
      <c r="C5" s="133"/>
      <c r="D5" s="122"/>
      <c r="E5" s="83"/>
      <c r="F5" s="83"/>
      <c r="G5" s="87"/>
      <c r="H5" s="87"/>
      <c r="I5" s="162" t="str">
        <f>IF(AND(ISNUMBER(H5),ISBLANK(G5)), "Enter 'Short' or 'Long' in column G","")</f>
        <v/>
      </c>
    </row>
    <row r="6" spans="1:10" s="34" customFormat="1" ht="15.75" x14ac:dyDescent="0.2">
      <c r="A6" s="83"/>
      <c r="B6" s="115"/>
      <c r="C6" s="134"/>
      <c r="D6" s="123"/>
      <c r="E6" s="85"/>
      <c r="F6" s="85"/>
      <c r="G6" s="91"/>
      <c r="H6" s="119"/>
      <c r="I6" s="162" t="str">
        <f t="shared" ref="I6:I17" si="0">IF(AND(ISNUMBER(H6),ISBLANK(G6)), "Enter 'Short' or 'Long' in column G","")</f>
        <v/>
      </c>
    </row>
    <row r="7" spans="1:10" s="34" customFormat="1" ht="15.75" x14ac:dyDescent="0.2">
      <c r="A7" s="88"/>
      <c r="B7" s="88"/>
      <c r="C7" s="135"/>
      <c r="D7" s="53"/>
      <c r="E7" s="53"/>
      <c r="F7" s="53"/>
      <c r="G7" s="91"/>
      <c r="H7" s="121"/>
      <c r="I7" s="162" t="str">
        <f t="shared" si="0"/>
        <v/>
      </c>
    </row>
    <row r="8" spans="1:10" s="34" customFormat="1" ht="15.75" x14ac:dyDescent="0.2">
      <c r="A8" s="88"/>
      <c r="B8" s="88"/>
      <c r="C8" s="136"/>
      <c r="D8" s="53"/>
      <c r="E8" s="53"/>
      <c r="F8" s="53"/>
      <c r="G8" s="91"/>
      <c r="H8" s="121"/>
      <c r="I8" s="162" t="str">
        <f t="shared" si="0"/>
        <v/>
      </c>
    </row>
    <row r="9" spans="1:10" s="34" customFormat="1" ht="15.75" x14ac:dyDescent="0.2">
      <c r="A9" s="88"/>
      <c r="B9" s="88"/>
      <c r="C9" s="136"/>
      <c r="D9" s="53"/>
      <c r="E9" s="53"/>
      <c r="F9" s="53"/>
      <c r="G9" s="91"/>
      <c r="H9" s="121"/>
      <c r="I9" s="162" t="str">
        <f t="shared" si="0"/>
        <v/>
      </c>
    </row>
    <row r="10" spans="1:10" s="34" customFormat="1" ht="15.75" x14ac:dyDescent="0.2">
      <c r="A10" s="88"/>
      <c r="B10" s="88"/>
      <c r="C10" s="136"/>
      <c r="D10" s="53"/>
      <c r="E10" s="53"/>
      <c r="F10" s="53"/>
      <c r="G10" s="91"/>
      <c r="H10" s="121"/>
      <c r="I10" s="162" t="str">
        <f t="shared" si="0"/>
        <v/>
      </c>
    </row>
    <row r="11" spans="1:10" s="34" customFormat="1" ht="15.75" x14ac:dyDescent="0.2">
      <c r="A11" s="88"/>
      <c r="B11" s="88"/>
      <c r="C11" s="136"/>
      <c r="D11" s="53"/>
      <c r="E11" s="53"/>
      <c r="F11" s="53"/>
      <c r="G11" s="91"/>
      <c r="H11" s="121"/>
      <c r="I11" s="162" t="str">
        <f t="shared" si="0"/>
        <v/>
      </c>
    </row>
    <row r="12" spans="1:10" s="34" customFormat="1" ht="15.75" x14ac:dyDescent="0.2">
      <c r="A12" s="88"/>
      <c r="B12" s="88"/>
      <c r="C12" s="136"/>
      <c r="D12" s="53"/>
      <c r="E12" s="53"/>
      <c r="F12" s="53"/>
      <c r="G12" s="91"/>
      <c r="H12" s="121"/>
      <c r="I12" s="162" t="str">
        <f t="shared" si="0"/>
        <v/>
      </c>
    </row>
    <row r="13" spans="1:10" s="34" customFormat="1" ht="15.75" x14ac:dyDescent="0.2">
      <c r="A13" s="88"/>
      <c r="B13" s="88"/>
      <c r="C13" s="136"/>
      <c r="D13" s="53"/>
      <c r="E13" s="53"/>
      <c r="F13" s="53"/>
      <c r="G13" s="91"/>
      <c r="H13" s="121"/>
      <c r="I13" s="162" t="str">
        <f t="shared" si="0"/>
        <v/>
      </c>
    </row>
    <row r="14" spans="1:10" s="34" customFormat="1" ht="15.75" x14ac:dyDescent="0.2">
      <c r="A14" s="88"/>
      <c r="B14" s="88"/>
      <c r="C14" s="136"/>
      <c r="D14" s="53"/>
      <c r="E14" s="53"/>
      <c r="F14" s="53"/>
      <c r="G14" s="91"/>
      <c r="H14" s="121"/>
      <c r="I14" s="162" t="str">
        <f t="shared" si="0"/>
        <v/>
      </c>
    </row>
    <row r="15" spans="1:10" s="34" customFormat="1" ht="15.75" x14ac:dyDescent="0.2">
      <c r="A15" s="88"/>
      <c r="B15" s="88"/>
      <c r="C15" s="136"/>
      <c r="D15" s="53"/>
      <c r="E15" s="53"/>
      <c r="F15" s="53"/>
      <c r="G15" s="91"/>
      <c r="H15" s="121"/>
      <c r="I15" s="162" t="str">
        <f t="shared" si="0"/>
        <v/>
      </c>
    </row>
    <row r="16" spans="1:10" s="34" customFormat="1" ht="15.75" x14ac:dyDescent="0.2">
      <c r="A16" s="88"/>
      <c r="B16" s="88"/>
      <c r="C16" s="136"/>
      <c r="D16" s="53"/>
      <c r="E16" s="53"/>
      <c r="F16" s="53"/>
      <c r="G16" s="91"/>
      <c r="H16" s="121"/>
      <c r="I16" s="162" t="str">
        <f t="shared" si="0"/>
        <v/>
      </c>
    </row>
    <row r="17" spans="1:9" ht="15.75" x14ac:dyDescent="0.2">
      <c r="A17" s="8"/>
      <c r="B17" s="8"/>
      <c r="C17" s="8"/>
      <c r="D17" s="8"/>
      <c r="E17" s="8"/>
      <c r="F17" s="8"/>
      <c r="G17" s="8"/>
      <c r="H17" s="57"/>
      <c r="I17" s="162" t="str">
        <f t="shared" si="0"/>
        <v/>
      </c>
    </row>
    <row r="18" spans="1:9" s="3" customFormat="1" ht="15" customHeight="1" x14ac:dyDescent="0.25">
      <c r="A18" s="63"/>
      <c r="B18" s="63"/>
      <c r="C18" s="63"/>
      <c r="D18" s="64"/>
      <c r="E18" s="64"/>
      <c r="F18" s="65"/>
      <c r="G18" s="158" t="s">
        <v>107</v>
      </c>
      <c r="H18" s="59">
        <f>SUMIF(G$5:G$16,"Long",H$5:H$16)</f>
        <v>0</v>
      </c>
      <c r="I18" s="171"/>
    </row>
    <row r="19" spans="1:9" ht="16.5" x14ac:dyDescent="0.2">
      <c r="G19" s="158" t="s">
        <v>108</v>
      </c>
      <c r="H19" s="59">
        <f>SUMIF(G$5:G$16,"Short",H$5:H$16)</f>
        <v>0</v>
      </c>
    </row>
    <row r="20" spans="1:9" ht="16.5" x14ac:dyDescent="0.25">
      <c r="G20" s="159" t="s">
        <v>126</v>
      </c>
      <c r="H20" s="67">
        <f>SUM(H5:H16)</f>
        <v>0</v>
      </c>
      <c r="I20" s="165" t="str">
        <f>IF(H18+H19=H20,"","Check that you have entered 'Short' or 'Long' in column G for every item")</f>
        <v/>
      </c>
    </row>
  </sheetData>
  <sheetProtection sheet="1" objects="1" scenarios="1" insertRows="0"/>
  <mergeCells count="2">
    <mergeCell ref="A2:H2"/>
    <mergeCell ref="A3:H3"/>
  </mergeCells>
  <conditionalFormatting sqref="G10:G12">
    <cfRule type="expression" dxfId="0" priority="1">
      <formula>$H10&lt;&gt;""</formula>
    </cfRule>
  </conditionalFormatting>
  <dataValidations count="2">
    <dataValidation type="list" allowBlank="1" showInputMessage="1" showErrorMessage="1" sqref="C5:C17" xr:uid="{70932DAD-8600-48B5-80F6-B88F29FAF7BA}">
      <formula1>"A. Advertising, B. Unsolicited material to voters, C. Transport, D. Public meetings, E. Agent and other staff costs, F. Accommodation and administration"</formula1>
    </dataValidation>
    <dataValidation type="list" allowBlank="1" showInputMessage="1" showErrorMessage="1" sqref="G5:G16" xr:uid="{9E406A64-4CA6-410F-8725-3206946F65C1}">
      <formula1>"Long, Short"</formula1>
    </dataValidation>
  </dataValidations>
  <hyperlinks>
    <hyperlink ref="A3" r:id="rId1" xr:uid="{072B14C6-C7F0-479A-94CA-1CD191DDD90A}"/>
  </hyperlinks>
  <pageMargins left="0.7" right="0.7" top="0.75" bottom="0.75" header="0.3" footer="0.3"/>
  <pageSetup paperSize="9" scale="61" orientation="landscape" r:id="rId2"/>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3FD0-1EF9-4DB5-AA6C-D98B4DBA8F0D}">
  <sheetPr>
    <pageSetUpPr fitToPage="1"/>
  </sheetPr>
  <dimension ref="A1:O24"/>
  <sheetViews>
    <sheetView zoomScale="90" zoomScaleNormal="90" workbookViewId="0">
      <selection activeCell="A2" sqref="A2:G2"/>
    </sheetView>
  </sheetViews>
  <sheetFormatPr defaultColWidth="8.85546875" defaultRowHeight="12.75" x14ac:dyDescent="0.2"/>
  <cols>
    <col min="1" max="1" width="63.7109375" customWidth="1"/>
    <col min="2" max="2" width="19" style="6" customWidth="1"/>
    <col min="3" max="3" width="20.42578125" style="6" customWidth="1"/>
    <col min="4" max="5" width="19" style="5" customWidth="1"/>
    <col min="6" max="6" width="36.7109375" customWidth="1"/>
    <col min="7" max="7" width="17.42578125" customWidth="1"/>
  </cols>
  <sheetData>
    <row r="1" spans="1:15" ht="23.1" customHeight="1" x14ac:dyDescent="0.2">
      <c r="A1" s="30" t="s">
        <v>153</v>
      </c>
      <c r="B1" s="9"/>
      <c r="C1" s="9"/>
      <c r="D1" s="10"/>
      <c r="E1" s="181"/>
      <c r="F1" s="181"/>
      <c r="G1" s="11"/>
      <c r="O1" s="1"/>
    </row>
    <row r="2" spans="1:15" ht="29.25" customHeight="1" x14ac:dyDescent="0.2">
      <c r="A2" s="439" t="s">
        <v>154</v>
      </c>
      <c r="B2" s="439"/>
      <c r="C2" s="439"/>
      <c r="D2" s="439"/>
      <c r="E2" s="439"/>
      <c r="F2" s="439"/>
      <c r="G2" s="439"/>
      <c r="O2" s="1"/>
    </row>
    <row r="3" spans="1:15" ht="21" customHeight="1" x14ac:dyDescent="0.2">
      <c r="A3" s="440" t="s">
        <v>155</v>
      </c>
      <c r="B3" s="440"/>
      <c r="C3" s="440"/>
      <c r="D3" s="440"/>
      <c r="E3" s="440"/>
      <c r="F3" s="440"/>
      <c r="G3" s="440"/>
    </row>
    <row r="4" spans="1:15" s="34" customFormat="1" ht="52.5" customHeight="1" x14ac:dyDescent="0.2">
      <c r="A4" s="19" t="s">
        <v>117</v>
      </c>
      <c r="B4" s="20" t="s">
        <v>140</v>
      </c>
      <c r="C4" s="20" t="s">
        <v>156</v>
      </c>
      <c r="D4" s="20" t="s">
        <v>157</v>
      </c>
      <c r="E4" s="20" t="s">
        <v>148</v>
      </c>
      <c r="F4" s="20" t="s">
        <v>158</v>
      </c>
      <c r="G4" s="20" t="s">
        <v>123</v>
      </c>
    </row>
    <row r="5" spans="1:15" s="34" customFormat="1" ht="15" x14ac:dyDescent="0.2">
      <c r="A5" s="85"/>
      <c r="B5" s="124"/>
      <c r="C5" s="124"/>
      <c r="D5" s="124"/>
      <c r="E5" s="87"/>
      <c r="F5" s="124"/>
      <c r="G5" s="87"/>
    </row>
    <row r="6" spans="1:15" s="34" customFormat="1" ht="15" x14ac:dyDescent="0.2">
      <c r="A6" s="53"/>
      <c r="B6" s="125"/>
      <c r="C6" s="125"/>
      <c r="D6" s="125"/>
      <c r="E6" s="91"/>
      <c r="F6" s="125"/>
      <c r="G6" s="91"/>
    </row>
    <row r="7" spans="1:15" s="34" customFormat="1" ht="15" x14ac:dyDescent="0.2">
      <c r="A7" s="53"/>
      <c r="B7" s="125"/>
      <c r="C7" s="125"/>
      <c r="D7" s="125"/>
      <c r="E7" s="91"/>
      <c r="F7" s="125"/>
      <c r="G7" s="91"/>
    </row>
    <row r="8" spans="1:15" s="34" customFormat="1" ht="15" x14ac:dyDescent="0.2">
      <c r="A8" s="53"/>
      <c r="B8" s="125"/>
      <c r="C8" s="125"/>
      <c r="D8" s="125"/>
      <c r="E8" s="91"/>
      <c r="F8" s="125"/>
      <c r="G8" s="91"/>
    </row>
    <row r="9" spans="1:15" s="34" customFormat="1" ht="15" x14ac:dyDescent="0.2">
      <c r="A9" s="53"/>
      <c r="B9" s="125"/>
      <c r="C9" s="125"/>
      <c r="D9" s="125"/>
      <c r="E9" s="91"/>
      <c r="F9" s="125"/>
      <c r="G9" s="91"/>
    </row>
    <row r="10" spans="1:15" s="34" customFormat="1" ht="15" x14ac:dyDescent="0.2">
      <c r="A10" s="53"/>
      <c r="B10" s="125"/>
      <c r="C10" s="125"/>
      <c r="D10" s="125"/>
      <c r="E10" s="91"/>
      <c r="F10" s="125"/>
      <c r="G10" s="91"/>
    </row>
    <row r="11" spans="1:15" s="34" customFormat="1" ht="15" x14ac:dyDescent="0.2">
      <c r="A11" s="53"/>
      <c r="B11" s="125"/>
      <c r="C11" s="125"/>
      <c r="D11" s="125"/>
      <c r="E11" s="91"/>
      <c r="F11" s="125"/>
      <c r="G11" s="91"/>
    </row>
    <row r="12" spans="1:15" s="34" customFormat="1" ht="15" x14ac:dyDescent="0.2">
      <c r="A12" s="53"/>
      <c r="B12" s="125"/>
      <c r="C12" s="125"/>
      <c r="D12" s="125"/>
      <c r="E12" s="91"/>
      <c r="F12" s="125"/>
      <c r="G12" s="91"/>
    </row>
    <row r="13" spans="1:15" s="34" customFormat="1" ht="15" x14ac:dyDescent="0.2">
      <c r="A13" s="53"/>
      <c r="B13" s="125"/>
      <c r="C13" s="125"/>
      <c r="D13" s="125"/>
      <c r="E13" s="91"/>
      <c r="F13" s="125"/>
      <c r="G13" s="91"/>
    </row>
    <row r="14" spans="1:15" s="34" customFormat="1" ht="15" x14ac:dyDescent="0.2">
      <c r="A14" s="53"/>
      <c r="B14" s="125"/>
      <c r="C14" s="125"/>
      <c r="D14" s="125"/>
      <c r="E14" s="91"/>
      <c r="F14" s="125"/>
      <c r="G14" s="91"/>
    </row>
    <row r="15" spans="1:15" s="34" customFormat="1" ht="15" x14ac:dyDescent="0.2">
      <c r="A15" s="153"/>
      <c r="B15" s="125"/>
      <c r="C15" s="125"/>
      <c r="D15" s="125"/>
      <c r="E15" s="91"/>
      <c r="F15" s="125"/>
      <c r="G15" s="91"/>
    </row>
    <row r="16" spans="1:15" s="34" customFormat="1" ht="15" x14ac:dyDescent="0.2">
      <c r="A16" s="53"/>
      <c r="B16" s="125"/>
      <c r="C16" s="125"/>
      <c r="D16" s="125"/>
      <c r="E16" s="91"/>
      <c r="F16" s="125"/>
      <c r="G16" s="91"/>
    </row>
    <row r="17" spans="1:7" ht="15" x14ac:dyDescent="0.2">
      <c r="A17" s="126"/>
      <c r="B17" s="127"/>
      <c r="C17" s="127"/>
      <c r="D17" s="127"/>
      <c r="E17" s="128"/>
      <c r="F17" s="127"/>
      <c r="G17" s="128"/>
    </row>
    <row r="18" spans="1:7" ht="23.25" customHeight="1" x14ac:dyDescent="0.25">
      <c r="A18" s="12"/>
      <c r="B18" s="12"/>
      <c r="C18" s="12"/>
      <c r="D18" s="12"/>
      <c r="E18" s="58"/>
      <c r="F18" s="12"/>
      <c r="G18" s="58"/>
    </row>
    <row r="19" spans="1:7" s="3" customFormat="1" ht="20.100000000000001" customHeight="1" x14ac:dyDescent="0.25">
      <c r="A19" s="12"/>
      <c r="B19" s="12"/>
      <c r="C19" s="12"/>
      <c r="D19" s="12"/>
      <c r="E19" s="58"/>
      <c r="F19" s="436" t="s">
        <v>160</v>
      </c>
      <c r="G19" s="58"/>
    </row>
    <row r="20" spans="1:7" ht="33.75" customHeight="1" x14ac:dyDescent="0.25">
      <c r="A20" s="7"/>
      <c r="B20" s="12"/>
      <c r="C20" s="152"/>
      <c r="D20" s="154" t="s">
        <v>161</v>
      </c>
      <c r="E20" s="59">
        <f>SUM(E5:E18)</f>
        <v>0</v>
      </c>
      <c r="F20" s="436"/>
      <c r="G20" s="180">
        <f>SUMIF(G$5:G$17,"Long",E$5:E$17)</f>
        <v>0</v>
      </c>
    </row>
    <row r="21" spans="1:7" x14ac:dyDescent="0.2">
      <c r="F21" s="436" t="s">
        <v>162</v>
      </c>
      <c r="G21" s="437">
        <f>SUMIF(G$5:G$17,"Short",E$5:E$17)</f>
        <v>0</v>
      </c>
    </row>
    <row r="22" spans="1:7" ht="18.75" customHeight="1" x14ac:dyDescent="0.2">
      <c r="F22" s="436"/>
      <c r="G22" s="438"/>
    </row>
    <row r="23" spans="1:7" ht="72.75" customHeight="1" x14ac:dyDescent="0.25">
      <c r="F23" s="155" t="s">
        <v>163</v>
      </c>
      <c r="G23" s="179">
        <f>SUMIFS(E$5:E$17,F$5:F$17,"No",G$5:G$17,"Short")</f>
        <v>0</v>
      </c>
    </row>
    <row r="24" spans="1:7" ht="16.5" x14ac:dyDescent="0.25">
      <c r="F24" s="156"/>
      <c r="G24" s="157"/>
    </row>
  </sheetData>
  <sheetProtection insertRows="0"/>
  <mergeCells count="5">
    <mergeCell ref="F19:F20"/>
    <mergeCell ref="F21:F22"/>
    <mergeCell ref="G21:G22"/>
    <mergeCell ref="A2:G2"/>
    <mergeCell ref="A3:G3"/>
  </mergeCells>
  <dataValidations count="2">
    <dataValidation type="list" allowBlank="1" showInputMessage="1" showErrorMessage="1" sqref="F5:F17" xr:uid="{35F18340-F564-4E0D-A1BE-61DFA41EA809}">
      <formula1>"Yes, No"</formula1>
    </dataValidation>
    <dataValidation type="list" allowBlank="1" showInputMessage="1" showErrorMessage="1" sqref="G5:G17" xr:uid="{9A41B92B-EC33-4FE2-BD7A-215AFA72C958}">
      <formula1>"Long, Short"</formula1>
    </dataValidation>
  </dataValidations>
  <hyperlinks>
    <hyperlink ref="A3:G3" r:id="rId1" display="www.electoralcommission.org.uk/Scottish-Parliament-candidate-personal-expenses" xr:uid="{D87078B4-EF23-4B2E-81B5-79130EA0C983}"/>
  </hyperlinks>
  <pageMargins left="0.75" right="0.75" top="1" bottom="1" header="0.5" footer="0.5"/>
  <pageSetup paperSize="9" scale="67" orientation="landscape" r:id="rId2"/>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9F06-C0BB-4DFE-8EB7-E8D2047383D1}">
  <dimension ref="A1:K30"/>
  <sheetViews>
    <sheetView zoomScaleNormal="100" workbookViewId="0">
      <selection activeCell="I16" sqref="I16"/>
    </sheetView>
  </sheetViews>
  <sheetFormatPr defaultRowHeight="12.75" x14ac:dyDescent="0.2"/>
  <cols>
    <col min="1" max="1" width="10" customWidth="1"/>
    <col min="2" max="2" width="10.85546875" customWidth="1"/>
    <col min="3" max="3" width="36.5703125" customWidth="1"/>
    <col min="4" max="4" width="14.42578125" customWidth="1"/>
    <col min="5" max="5" width="34.5703125" customWidth="1"/>
    <col min="6" max="6" width="13" customWidth="1"/>
    <col min="7" max="7" width="12.140625" customWidth="1"/>
    <col min="8" max="8" width="15" customWidth="1"/>
    <col min="9" max="9" width="16.42578125" customWidth="1"/>
    <col min="10" max="10" width="12.42578125" customWidth="1"/>
  </cols>
  <sheetData>
    <row r="1" spans="1:11" ht="18" x14ac:dyDescent="0.2">
      <c r="A1" s="112" t="s">
        <v>164</v>
      </c>
      <c r="B1" s="99"/>
      <c r="C1" s="99"/>
      <c r="D1" s="100"/>
      <c r="E1" s="101"/>
      <c r="F1" s="102"/>
      <c r="G1" s="102"/>
      <c r="H1" s="102"/>
      <c r="I1" s="103"/>
      <c r="J1" s="103"/>
      <c r="K1" s="25"/>
    </row>
    <row r="2" spans="1:11" ht="15" x14ac:dyDescent="0.2">
      <c r="A2" s="174" t="s">
        <v>165</v>
      </c>
      <c r="B2" s="174"/>
      <c r="C2" s="174"/>
      <c r="D2" s="175"/>
      <c r="E2" s="174"/>
      <c r="F2" s="176"/>
      <c r="G2" s="176"/>
      <c r="H2" s="176"/>
      <c r="I2" s="177"/>
      <c r="J2" s="177"/>
      <c r="K2" s="25"/>
    </row>
    <row r="3" spans="1:11" ht="15" x14ac:dyDescent="0.2">
      <c r="A3" s="174"/>
      <c r="B3" s="174" t="s">
        <v>166</v>
      </c>
      <c r="C3" s="174"/>
      <c r="D3" s="175"/>
      <c r="E3" s="174"/>
      <c r="F3" s="176"/>
      <c r="G3" s="176"/>
      <c r="H3" s="176"/>
      <c r="I3" s="177"/>
      <c r="J3" s="177"/>
      <c r="K3" s="25"/>
    </row>
    <row r="4" spans="1:11" ht="15" x14ac:dyDescent="0.2">
      <c r="A4" s="174"/>
      <c r="B4" s="174" t="s">
        <v>167</v>
      </c>
      <c r="C4" s="174"/>
      <c r="D4" s="175"/>
      <c r="E4" s="174"/>
      <c r="F4" s="176"/>
      <c r="G4" s="176"/>
      <c r="H4" s="176"/>
      <c r="I4" s="177"/>
      <c r="J4" s="177"/>
      <c r="K4" s="25"/>
    </row>
    <row r="5" spans="1:11" ht="15" x14ac:dyDescent="0.2">
      <c r="A5" s="174"/>
      <c r="B5" s="174" t="s">
        <v>168</v>
      </c>
      <c r="C5" s="174"/>
      <c r="D5" s="175"/>
      <c r="E5" s="174"/>
      <c r="F5" s="176"/>
      <c r="G5" s="176"/>
      <c r="H5" s="176"/>
      <c r="I5" s="177"/>
      <c r="J5" s="177"/>
      <c r="K5" s="25"/>
    </row>
    <row r="6" spans="1:11" ht="15" x14ac:dyDescent="0.2">
      <c r="A6" s="174"/>
      <c r="B6" s="174" t="s">
        <v>169</v>
      </c>
      <c r="C6" s="174"/>
      <c r="D6" s="175"/>
      <c r="E6" s="174"/>
      <c r="F6" s="176"/>
      <c r="G6" s="176"/>
      <c r="H6" s="176"/>
      <c r="I6" s="177"/>
      <c r="J6" s="177"/>
      <c r="K6" s="25"/>
    </row>
    <row r="7" spans="1:11" ht="15" x14ac:dyDescent="0.2">
      <c r="A7" s="174"/>
      <c r="B7" s="174" t="s">
        <v>196</v>
      </c>
      <c r="C7" s="174"/>
      <c r="D7" s="175"/>
      <c r="E7" s="174"/>
      <c r="F7" s="176"/>
      <c r="G7" s="176"/>
      <c r="H7" s="176"/>
      <c r="I7" s="177"/>
      <c r="J7" s="177"/>
      <c r="K7" s="25"/>
    </row>
    <row r="8" spans="1:11" ht="18" customHeight="1" x14ac:dyDescent="0.2">
      <c r="A8" s="199" t="s">
        <v>170</v>
      </c>
      <c r="B8" s="174"/>
      <c r="C8" s="174"/>
      <c r="D8" s="175"/>
      <c r="E8" s="174"/>
      <c r="F8" s="176"/>
      <c r="G8" s="176"/>
      <c r="H8" s="176"/>
      <c r="I8" s="177"/>
      <c r="J8" s="177"/>
      <c r="K8" s="25"/>
    </row>
    <row r="9" spans="1:11" ht="16.5" x14ac:dyDescent="0.2">
      <c r="A9" s="420" t="s">
        <v>115</v>
      </c>
      <c r="B9" s="421" t="s">
        <v>116</v>
      </c>
      <c r="C9" s="422" t="s">
        <v>117</v>
      </c>
      <c r="D9" s="421" t="s">
        <v>118</v>
      </c>
      <c r="E9" s="421" t="s">
        <v>119</v>
      </c>
      <c r="F9" s="416" t="s">
        <v>120</v>
      </c>
      <c r="G9" s="416" t="s">
        <v>121</v>
      </c>
      <c r="H9" s="416" t="s">
        <v>197</v>
      </c>
      <c r="I9" s="413" t="s">
        <v>123</v>
      </c>
      <c r="J9" s="418" t="s">
        <v>124</v>
      </c>
      <c r="K9" s="113"/>
    </row>
    <row r="10" spans="1:11" ht="16.5" x14ac:dyDescent="0.2">
      <c r="A10" s="420"/>
      <c r="B10" s="421"/>
      <c r="C10" s="422"/>
      <c r="D10" s="420"/>
      <c r="E10" s="420"/>
      <c r="F10" s="416"/>
      <c r="G10" s="417"/>
      <c r="H10" s="417"/>
      <c r="I10" s="414"/>
      <c r="J10" s="419"/>
      <c r="K10" s="23"/>
    </row>
    <row r="11" spans="1:11" ht="16.5" x14ac:dyDescent="0.2">
      <c r="A11" s="420"/>
      <c r="B11" s="421"/>
      <c r="C11" s="422"/>
      <c r="D11" s="420"/>
      <c r="E11" s="420"/>
      <c r="F11" s="416"/>
      <c r="G11" s="417"/>
      <c r="H11" s="417"/>
      <c r="I11" s="414"/>
      <c r="J11" s="419"/>
      <c r="K11" s="114"/>
    </row>
    <row r="12" spans="1:11" ht="49.5" customHeight="1" x14ac:dyDescent="0.2">
      <c r="A12" s="420"/>
      <c r="B12" s="421"/>
      <c r="C12" s="422"/>
      <c r="D12" s="420"/>
      <c r="E12" s="420"/>
      <c r="F12" s="416"/>
      <c r="G12" s="417"/>
      <c r="H12" s="417"/>
      <c r="I12" s="415"/>
      <c r="J12" s="419"/>
      <c r="K12" s="23"/>
    </row>
    <row r="13" spans="1:11" ht="15.75" x14ac:dyDescent="0.2">
      <c r="A13" s="70"/>
      <c r="B13" s="70"/>
      <c r="C13" s="71"/>
      <c r="D13" s="141"/>
      <c r="E13" s="71" t="s">
        <v>125</v>
      </c>
      <c r="F13" s="72"/>
      <c r="G13" s="73"/>
      <c r="H13" s="73"/>
      <c r="I13" s="87"/>
      <c r="J13" s="74"/>
      <c r="K13" s="160" t="str">
        <f>IF(AND(ISNUMBER(J13),ISBLANK(I13)), "Enter 'Short' or 'Long' in column I","")</f>
        <v/>
      </c>
    </row>
    <row r="14" spans="1:11" ht="15.75" x14ac:dyDescent="0.2">
      <c r="A14" s="76"/>
      <c r="B14" s="76"/>
      <c r="C14" s="77"/>
      <c r="D14" s="142"/>
      <c r="E14" s="77" t="s">
        <v>125</v>
      </c>
      <c r="F14" s="78"/>
      <c r="G14" s="79"/>
      <c r="H14" s="80"/>
      <c r="I14" s="91"/>
      <c r="J14" s="81"/>
      <c r="K14" s="160" t="str">
        <f>IF(AND(ISNUMBER(J14),ISBLANK(I14)), "Enter 'Short' or 'Long' in column I","")</f>
        <v/>
      </c>
    </row>
    <row r="15" spans="1:11" ht="15.75" x14ac:dyDescent="0.2">
      <c r="A15" s="76"/>
      <c r="B15" s="76"/>
      <c r="C15" s="77"/>
      <c r="D15" s="142"/>
      <c r="E15" s="77"/>
      <c r="F15" s="77"/>
      <c r="G15" s="79"/>
      <c r="H15" s="80"/>
      <c r="I15" s="91"/>
      <c r="J15" s="81"/>
      <c r="K15" s="160" t="str">
        <f>IF(AND(ISNUMBER(J15),ISBLANK(I15)), "Enter 'Short' or 'Long' in column I","")</f>
        <v/>
      </c>
    </row>
    <row r="16" spans="1:11" ht="15.75" x14ac:dyDescent="0.2">
      <c r="A16" s="76"/>
      <c r="B16" s="76"/>
      <c r="C16" s="77"/>
      <c r="D16" s="142"/>
      <c r="E16" s="77"/>
      <c r="F16" s="77"/>
      <c r="G16" s="80"/>
      <c r="H16" s="80"/>
      <c r="I16" s="91"/>
      <c r="J16" s="81"/>
      <c r="K16" s="160" t="str">
        <f>IF(AND(ISNUMBER(J16),ISBLANK(I16)), "Enter 'Short' or 'Long' in column I","")</f>
        <v/>
      </c>
    </row>
    <row r="17" spans="1:11" ht="15.75" x14ac:dyDescent="0.2">
      <c r="A17" s="76"/>
      <c r="B17" s="76"/>
      <c r="C17" s="77"/>
      <c r="D17" s="142"/>
      <c r="E17" s="77"/>
      <c r="F17" s="82"/>
      <c r="G17" s="80"/>
      <c r="H17" s="80"/>
      <c r="I17" s="91"/>
      <c r="J17" s="81"/>
      <c r="K17" s="160" t="str">
        <f>IF(AND(ISNUMBER(J17),ISBLANK(I17)), "Enter 'Short' or 'Long' in column I","")</f>
        <v/>
      </c>
    </row>
    <row r="18" spans="1:11" ht="15.75" x14ac:dyDescent="0.2">
      <c r="A18" s="76"/>
      <c r="B18" s="76"/>
      <c r="C18" s="77"/>
      <c r="D18" s="142"/>
      <c r="E18" s="77"/>
      <c r="F18" s="78"/>
      <c r="G18" s="79"/>
      <c r="H18" s="80"/>
      <c r="I18" s="91"/>
      <c r="J18" s="81"/>
      <c r="K18" s="160" t="str">
        <f t="shared" ref="K18:K25" si="0">IF(AND(ISNUMBER(J18),ISBLANK(I18)), "Enter 'Short' or 'Long' in column I","")</f>
        <v/>
      </c>
    </row>
    <row r="19" spans="1:11" ht="15.75" x14ac:dyDescent="0.2">
      <c r="A19" s="76"/>
      <c r="B19" s="76"/>
      <c r="C19" s="77"/>
      <c r="D19" s="142"/>
      <c r="E19" s="77"/>
      <c r="F19" s="73"/>
      <c r="G19" s="80"/>
      <c r="H19" s="80"/>
      <c r="I19" s="91"/>
      <c r="J19" s="81"/>
      <c r="K19" s="160" t="str">
        <f t="shared" si="0"/>
        <v/>
      </c>
    </row>
    <row r="20" spans="1:11" ht="15.75" x14ac:dyDescent="0.2">
      <c r="A20" s="76"/>
      <c r="B20" s="76"/>
      <c r="C20" s="77"/>
      <c r="D20" s="142"/>
      <c r="E20" s="77"/>
      <c r="F20" s="80"/>
      <c r="G20" s="80"/>
      <c r="H20" s="80"/>
      <c r="I20" s="91"/>
      <c r="J20" s="81"/>
      <c r="K20" s="160" t="str">
        <f t="shared" si="0"/>
        <v/>
      </c>
    </row>
    <row r="21" spans="1:11" ht="15.75" x14ac:dyDescent="0.2">
      <c r="A21" s="76"/>
      <c r="B21" s="76"/>
      <c r="C21" s="77"/>
      <c r="D21" s="142"/>
      <c r="E21" s="77"/>
      <c r="F21" s="80"/>
      <c r="G21" s="80"/>
      <c r="H21" s="80"/>
      <c r="I21" s="91"/>
      <c r="J21" s="81"/>
      <c r="K21" s="160" t="str">
        <f t="shared" si="0"/>
        <v/>
      </c>
    </row>
    <row r="22" spans="1:11" ht="15.75" x14ac:dyDescent="0.2">
      <c r="A22" s="76"/>
      <c r="B22" s="76"/>
      <c r="C22" s="77"/>
      <c r="D22" s="142"/>
      <c r="E22" s="77"/>
      <c r="F22" s="80"/>
      <c r="G22" s="80"/>
      <c r="H22" s="80"/>
      <c r="I22" s="91"/>
      <c r="J22" s="81"/>
      <c r="K22" s="160" t="str">
        <f t="shared" si="0"/>
        <v/>
      </c>
    </row>
    <row r="23" spans="1:11" ht="15.75" x14ac:dyDescent="0.2">
      <c r="A23" s="76"/>
      <c r="B23" s="76"/>
      <c r="C23" s="77"/>
      <c r="D23" s="142"/>
      <c r="E23" s="77"/>
      <c r="F23" s="80"/>
      <c r="G23" s="80"/>
      <c r="H23" s="80"/>
      <c r="I23" s="91"/>
      <c r="J23" s="81"/>
      <c r="K23" s="160" t="str">
        <f t="shared" si="0"/>
        <v/>
      </c>
    </row>
    <row r="24" spans="1:11" ht="15.75" x14ac:dyDescent="0.2">
      <c r="A24" s="76"/>
      <c r="B24" s="76"/>
      <c r="C24" s="77"/>
      <c r="D24" s="142"/>
      <c r="E24" s="77"/>
      <c r="F24" s="80"/>
      <c r="G24" s="80"/>
      <c r="H24" s="80"/>
      <c r="I24" s="91"/>
      <c r="J24" s="81"/>
      <c r="K24" s="160" t="str">
        <f t="shared" si="0"/>
        <v/>
      </c>
    </row>
    <row r="25" spans="1:11" ht="16.5" x14ac:dyDescent="0.25">
      <c r="A25" s="100"/>
      <c r="B25" s="100"/>
      <c r="C25" s="100"/>
      <c r="D25" s="143"/>
      <c r="E25" s="100"/>
      <c r="F25" s="100"/>
      <c r="G25" s="100"/>
      <c r="H25" s="100"/>
      <c r="I25" s="100"/>
      <c r="J25" s="58"/>
      <c r="K25" s="160" t="str">
        <f t="shared" si="0"/>
        <v/>
      </c>
    </row>
    <row r="26" spans="1:11" ht="15.75" customHeight="1" x14ac:dyDescent="0.2">
      <c r="A26" s="104"/>
      <c r="B26" s="104"/>
      <c r="C26" s="104"/>
      <c r="D26" s="104"/>
      <c r="E26" s="104"/>
      <c r="F26" s="105"/>
      <c r="G26" s="105"/>
      <c r="H26" s="105"/>
      <c r="I26" s="158" t="s">
        <v>107</v>
      </c>
      <c r="J26" s="59">
        <f>SUMIF(I$13:I$24,"Long",J$13:J$24)</f>
        <v>0</v>
      </c>
      <c r="K26" s="25"/>
    </row>
    <row r="27" spans="1:11" ht="16.5" x14ac:dyDescent="0.2">
      <c r="A27" s="104"/>
      <c r="B27" s="104"/>
      <c r="C27" s="104"/>
      <c r="D27" s="104"/>
      <c r="E27" s="104"/>
      <c r="F27" s="105"/>
      <c r="G27" s="105"/>
      <c r="H27" s="105"/>
      <c r="I27" s="158" t="s">
        <v>108</v>
      </c>
      <c r="J27" s="59">
        <f>SUMIF(I$13:I$24,"Short",J$13:J$24)</f>
        <v>0</v>
      </c>
      <c r="K27" s="25"/>
    </row>
    <row r="28" spans="1:11" ht="16.5" x14ac:dyDescent="0.2">
      <c r="A28" s="104"/>
      <c r="B28" s="104"/>
      <c r="C28" s="104"/>
      <c r="D28" s="104"/>
      <c r="E28" s="104"/>
      <c r="F28" s="105"/>
      <c r="G28" s="105"/>
      <c r="H28" s="158"/>
      <c r="I28" s="159" t="s">
        <v>126</v>
      </c>
      <c r="J28" s="106">
        <f>SUM(J13:J24)</f>
        <v>0</v>
      </c>
      <c r="K28" s="161" t="str">
        <f>IF(J26+J27=J28,"","Check that you have entered 'Short' or 'Long' in column I for every item")</f>
        <v/>
      </c>
    </row>
    <row r="29" spans="1:11" x14ac:dyDescent="0.2">
      <c r="A29" s="25"/>
      <c r="B29" s="25"/>
      <c r="C29" s="25"/>
      <c r="D29" s="108"/>
      <c r="E29" s="25"/>
      <c r="F29" s="109"/>
      <c r="G29" s="109"/>
      <c r="H29" s="109"/>
      <c r="I29" s="110"/>
      <c r="J29" s="25"/>
      <c r="K29" s="25"/>
    </row>
    <row r="30" spans="1:11" ht="15" x14ac:dyDescent="0.2">
      <c r="A30" s="107" t="s">
        <v>127</v>
      </c>
      <c r="B30" s="25"/>
      <c r="C30" s="25"/>
      <c r="D30" s="108"/>
      <c r="E30" s="25"/>
      <c r="F30" s="109"/>
      <c r="G30" s="109"/>
      <c r="H30" s="109"/>
      <c r="I30" s="110"/>
      <c r="J30" s="25"/>
      <c r="K30" s="25"/>
    </row>
  </sheetData>
  <sheetProtection sheet="1" objects="1" scenarios="1" insertRows="0"/>
  <mergeCells count="10">
    <mergeCell ref="G9:G12"/>
    <mergeCell ref="H9:H12"/>
    <mergeCell ref="I9:I12"/>
    <mergeCell ref="J9:J12"/>
    <mergeCell ref="A9:A12"/>
    <mergeCell ref="B9:B12"/>
    <mergeCell ref="C9:C12"/>
    <mergeCell ref="D9:D12"/>
    <mergeCell ref="E9:E12"/>
    <mergeCell ref="F9:F12"/>
  </mergeCells>
  <dataValidations count="5">
    <dataValidation type="list" allowBlank="1" showInputMessage="1" showErrorMessage="1" sqref="D13:D25" xr:uid="{A528CB0E-2CC0-4145-83AF-615175C6A7C7}">
      <formula1>"A. Advertising, B. Unsolicited material to voters, C. Transport, D. Public meetings, E. Agent and other staff costs, F. Accommodation and administration"</formula1>
    </dataValidation>
    <dataValidation type="list" allowBlank="1" showInputMessage="1" showErrorMessage="1" sqref="I13:I24" xr:uid="{039ACC6A-9589-43D0-8092-E5113C911AB0}">
      <formula1>"Long, Short"</formula1>
    </dataValidation>
    <dataValidation type="list" allowBlank="1" showInputMessage="1" showErrorMessage="1" sqref="B13:B25" xr:uid="{579E8A38-70D9-4FA6-9703-773CEEF71940}">
      <formula1>"Yes, No"</formula1>
    </dataValidation>
    <dataValidation type="list" allowBlank="1" showInputMessage="1" showErrorMessage="1" sqref="D26:D28" xr:uid="{6D2EAF3B-E3AA-4281-B783-D9074F111334}">
      <formula1>"A. Advertising, B. Unsolicited material to electors, C. Transport, D. Public meetings, E. Agent and other staff costs, F. Accommodation and administration"</formula1>
    </dataValidation>
    <dataValidation allowBlank="1" showInputMessage="1" showErrorMessage="1" sqref="C13:C28" xr:uid="{F768CB25-A3CC-423A-8569-3DCC1D9EAC89}"/>
  </dataValidations>
  <hyperlinks>
    <hyperlink ref="A8" r:id="rId1" xr:uid="{30714874-E1B1-4BDC-87DB-F9B1AD35F8BC}"/>
  </hyperlinks>
  <pageMargins left="0.7" right="0.7" top="0.75" bottom="0.75" header="0.3" footer="0.3"/>
  <pageSetup paperSize="9" scale="77" orientation="landscape" horizontalDpi="1200" verticalDpi="1200" r:id="rId2"/>
  <colBreaks count="1" manualBreakCount="1">
    <brk id="10" max="1048575" man="1"/>
  </col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ECHRS-1807485911-1293</_dlc_DocId>
    <_dlc_DocIdUrl xmlns="fc73922b-ee12-4d47-9fe9-79c993e89b0c">
      <Url>https://electoralcommissionorguk.sharepoint.com/teams/CT_RG/_layouts/15/DocIdRedir.aspx?ID=ECHRS-1807485911-1293</Url>
      <Description>ECHRS-1807485911-1293</Description>
    </_dlc_DocIdUrl>
  </documentManagement>
</p:properties>
</file>

<file path=customXml/item3.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6.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57693d405b1a0bbc6a5bc3f60427b5c1">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0030ca6d38ae7c691f604de41d26fed9"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2.xml><?xml version="1.0" encoding="utf-8"?>
<ds:datastoreItem xmlns:ds="http://schemas.openxmlformats.org/officeDocument/2006/customXml" ds:itemID="{6EA2000D-0C45-471C-9C4A-3FDAE80A9BAA}">
  <ds:schemaRefs>
    <ds:schemaRef ds:uri="http://purl.org/dc/dcmitype/"/>
    <ds:schemaRef ds:uri="http://schemas.openxmlformats.org/package/2006/metadata/core-properties"/>
    <ds:schemaRef ds:uri="http://www.w3.org/XML/1998/namespace"/>
    <ds:schemaRef ds:uri="http://purl.org/dc/elements/1.1/"/>
    <ds:schemaRef ds:uri="984048cf-b157-4c76-ab9d-17fdbae6ccd2"/>
    <ds:schemaRef ds:uri="http://schemas.microsoft.com/office/2006/documentManagement/types"/>
    <ds:schemaRef ds:uri="http://purl.org/dc/terms/"/>
    <ds:schemaRef ds:uri="http://schemas.microsoft.com/office/infopath/2007/PartnerControls"/>
    <ds:schemaRef ds:uri="fc73922b-ee12-4d47-9fe9-79c993e89b0c"/>
    <ds:schemaRef ds:uri="http://schemas.microsoft.com/office/2006/metadata/properties"/>
  </ds:schemaRefs>
</ds:datastoreItem>
</file>

<file path=customXml/itemProps3.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99C4B646-8F34-4666-85FA-A6AAABFC3F49}">
  <ds:schemaRefs>
    <ds:schemaRef ds:uri="http://schemas.microsoft.com/sharepoint/events"/>
  </ds:schemaRefs>
</ds:datastoreItem>
</file>

<file path=customXml/itemProps5.xml><?xml version="1.0" encoding="utf-8"?>
<ds:datastoreItem xmlns:ds="http://schemas.openxmlformats.org/officeDocument/2006/customXml" ds:itemID="{D3E012D6-F5AE-49D5-B3A5-60FB282F9442}">
  <ds:schemaRefs>
    <ds:schemaRef ds:uri="http://schemas.microsoft.com/DataMashup"/>
  </ds:schemaRefs>
</ds:datastoreItem>
</file>

<file path=customXml/itemProps6.xml><?xml version="1.0" encoding="utf-8"?>
<ds:datastoreItem xmlns:ds="http://schemas.openxmlformats.org/officeDocument/2006/customXml" ds:itemID="{BD6CADB1-78D2-4B99-AA87-66650C1A29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Completing the return</vt:lpstr>
      <vt:lpstr>Summary</vt:lpstr>
      <vt:lpstr>1. Payments made</vt:lpstr>
      <vt:lpstr>2. Notional spending</vt:lpstr>
      <vt:lpstr>3. Other authorised spending</vt:lpstr>
      <vt:lpstr>4. Invoices not received</vt:lpstr>
      <vt:lpstr>5. Payments not made</vt:lpstr>
      <vt:lpstr>6. Personal expenses</vt:lpstr>
      <vt:lpstr>7. Further reported expenses</vt:lpstr>
      <vt:lpstr>8. Permissible donations</vt:lpstr>
      <vt:lpstr>9.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'7. Further reported expenses'!Print_Area</vt:lpstr>
      <vt:lpstr>'8. Permissible donations'!Print_Area</vt:lpstr>
      <vt:lpstr>'9. Impermissible donations'!Print_Area</vt:lpstr>
      <vt:lpstr>'Completing the return'!Print_Area</vt:lpstr>
      <vt:lpstr>Summary!Print_Area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'8. Permissible donations'!Print_Titles</vt:lpstr>
      <vt:lpstr>'9.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2026-03-02T10:31:43Z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32bfffec-6ac5-4fb6-b4e2-6ee52781a48c</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ies>
</file>