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490" windowHeight="8940" tabRatio="906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<sst xmlns="http://schemas.openxmlformats.org/spreadsheetml/2006/main" count="528" uniqueCount="40">
  <si>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</si>
  <si>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</si>
  <si>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</si>
  <si>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</si>
  <si>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</si>
  <si>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</si>
  <si>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</si>
  <si>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</si>
  <si>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</si>
  <si>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</si>
  <si>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</si>
  <si>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</si>
  <si>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</si>
  <si>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</si>
  <si>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</si>
  <si>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 xml:space="preserve">  Balance c/forward</t>
  </si>
  <si>
    <t xml:space="preserve">  I hereby certify that this is a true record of my attendance.</t>
  </si>
  <si>
    <t xml:space="preserve">  Signature:</t>
  </si>
  <si>
    <t xml:space="preserve">  Approved and Authorised by :</t>
  </si>
  <si>
    <t>Date :</t>
  </si>
  <si>
    <t>Std Hours</t>
  </si>
  <si>
    <t>Holiday</t>
  </si>
  <si>
    <t>Checked by:</t>
  </si>
  <si>
    <t>Checked by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</si>
  <si>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</si>
  <si>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</si>
  <si>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</si>
  <si>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</si>
  <si>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</si>
  <si>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</si>
  <si>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</si>
  <si>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</si>
  <si>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</si>
  <si>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</si>
  <si>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</si>
  <si>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</si>
  <si>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Public Holiday</t>
  </si>
  <si>
    <t>Working Hours</t>
  </si>
  <si>
    <t xml:space="preserve">Finance Service </t>
  </si>
  <si>
    <t>Business Support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</si>
</sst>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2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5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20" fontId="12" fillId="0" borderId="27" xfId="0" applyNumberFormat="1" applyFont="1" applyBorder="1" applyAlignment="1">
      <alignment/>
    </xf>
    <xf numFmtId="164" fontId="12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20" fontId="12" fillId="0" borderId="28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20" fontId="12" fillId="0" borderId="29" xfId="0" applyNumberFormat="1" applyFont="1" applyBorder="1" applyAlignment="1">
      <alignment/>
    </xf>
    <xf numFmtId="20" fontId="12" fillId="0" borderId="30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0" fillId="33" borderId="0" xfId="0" applyFill="1" applyBorder="1" applyAlignment="1">
      <alignment/>
    </xf>
    <xf numFmtId="20" fontId="0" fillId="0" borderId="13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9" xfId="0" applyNumberFormat="1" applyBorder="1" applyAlignment="1">
      <alignment/>
    </xf>
    <xf numFmtId="14" fontId="11" fillId="0" borderId="31" xfId="0" applyNumberFormat="1" applyFont="1" applyBorder="1" applyAlignment="1">
      <alignment horizontal="center"/>
    </xf>
    <xf numFmtId="20" fontId="12" fillId="0" borderId="31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20" fontId="12" fillId="0" borderId="23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2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/>
    </xf>
    <xf numFmtId="20" fontId="12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1">
      <selection activeCell="G24" sqref="G24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57421875" style="48" customWidth="1"/>
    <col min="16" max="16384" width="9.140625" style="48" customWidth="1"/>
  </cols>
  <sheetData>
    <row r="1" spans="1:18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.75">
      <c r="A3" s="28" t="s">
        <v>25</v>
      </c>
      <c r="B3" s="80"/>
      <c r="C3" s="78"/>
      <c r="D3" s="79"/>
      <c r="E3" s="4"/>
      <c r="F3" s="4"/>
      <c r="G3" s="95"/>
      <c r="H3" s="5"/>
      <c r="I3" s="125"/>
      <c r="J3" s="94"/>
      <c r="K3" s="94"/>
      <c r="L3" s="94"/>
      <c r="M3" s="6"/>
      <c r="N3" s="118" t="s">
        <v>2</v>
      </c>
      <c r="O3" s="120">
        <v>1</v>
      </c>
      <c r="P3" s="41"/>
      <c r="Q3" s="45"/>
      <c r="R3" s="45"/>
      <c r="S3" s="50"/>
      <c r="T3" s="50"/>
      <c r="U3" s="50"/>
    </row>
    <row r="4" spans="1:21" ht="15.75">
      <c r="A4" s="28" t="s">
        <v>28</v>
      </c>
      <c r="B4" s="123"/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42415</v>
      </c>
      <c r="P4" s="91"/>
      <c r="Q4" s="45"/>
      <c r="R4" s="45"/>
      <c r="S4" s="50"/>
      <c r="T4" s="50"/>
      <c r="U4" s="50"/>
    </row>
    <row r="5" spans="1:21" ht="15.75">
      <c r="A5" s="28" t="s">
        <v>26</v>
      </c>
      <c r="B5" s="55"/>
      <c r="C5" s="77"/>
      <c r="D5" s="79"/>
      <c r="E5" s="79"/>
      <c r="F5" s="79"/>
      <c r="G5" s="81"/>
      <c r="H5" s="81"/>
      <c r="I5" s="9"/>
      <c r="J5" s="14"/>
      <c r="K5" s="14"/>
      <c r="L5" s="14"/>
      <c r="M5" s="66" t="s">
        <v>20</v>
      </c>
      <c r="N5" s="76">
        <v>0.2916666666666667</v>
      </c>
      <c r="O5" s="65"/>
      <c r="P5" s="92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/>
      <c r="N6"/>
      <c r="O6" s="11"/>
      <c r="P6" s="50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14</v>
      </c>
      <c r="M10" s="75">
        <v>0</v>
      </c>
      <c r="N10" s="124"/>
      <c r="O10" s="43"/>
      <c r="P10" s="50"/>
      <c r="Q10" s="50"/>
      <c r="R10" s="50"/>
    </row>
    <row r="11" spans="1:18" ht="12.75">
      <c r="A11" s="102">
        <v>42388</v>
      </c>
      <c r="B11" s="129">
        <v>0.2916666666666667</v>
      </c>
      <c r="C11" s="107">
        <v>0.375</v>
      </c>
      <c r="D11" s="103">
        <v>0.5416666666666666</v>
      </c>
      <c r="E11" s="103">
        <v>0.5833333333333334</v>
      </c>
      <c r="F11" s="107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42389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IF(ISBLANK(C12),0,(MIN(D12,TIME(20,0,0))-MAX(C12,TIME(6,0,0))))+IF(ISBLANK(E12),0,(MIN(F12,TIME(20,0,0))-MAX(E12,TIME(6,0,0))))+IF(ISBLANK(G12),0,(MIN(H12,TIME(20,0,0))-(MIN(MAX(G12,TIME(6,0,0)),TIME(20,0,0)))))</f>
        <v>0.29166666666666663</v>
      </c>
      <c r="M12" s="108">
        <f aca="true" t="shared" si="1" ref="M12:M30">M11+K12</f>
        <v>0</v>
      </c>
      <c r="N12" s="109"/>
      <c r="O12" s="43"/>
      <c r="P12" s="50"/>
      <c r="Q12" s="50"/>
      <c r="R12" s="50"/>
    </row>
    <row r="13" spans="1:18" ht="12.75">
      <c r="A13" s="106">
        <f aca="true" t="shared" si="2" ref="A13:A20">A12+1</f>
        <v>42390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 aca="true" t="shared" si="3" ref="L13:L30">IF(ISBLANK(C13),0,(MIN(D13,TIME(20,0,0))-MAX(C13,TIME(6,0,0))))+IF(ISBLANK(E13),0,(MIN(F13,TIME(20,0,0))-MAX(E13,TIME(6,0,0))))+IF(ISBLANK(G13),0,(MIN(H13,TIME(20,0,0))-(MIN(MAX(G13,TIME(6,0,0)),TIME(20,0,0)))))</f>
        <v>0.29166666666666663</v>
      </c>
      <c r="M13" s="108">
        <f t="shared" si="1"/>
        <v>0</v>
      </c>
      <c r="N13" s="109"/>
      <c r="O13" s="43"/>
      <c r="P13" s="50"/>
      <c r="Q13" s="50"/>
      <c r="R13" s="50"/>
    </row>
    <row r="14" spans="1:18" ht="12.75">
      <c r="A14" s="106">
        <f t="shared" si="2"/>
        <v>42391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 t="shared" si="3"/>
        <v>0.29166666666666663</v>
      </c>
      <c r="M14" s="108">
        <f t="shared" si="1"/>
        <v>0</v>
      </c>
      <c r="N14" s="109"/>
      <c r="O14" s="43"/>
      <c r="P14" s="50"/>
      <c r="Q14" s="50"/>
      <c r="R14" s="50"/>
    </row>
    <row r="15" spans="1:18" ht="12.75">
      <c r="A15" s="136">
        <f t="shared" si="2"/>
        <v>42392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12">
        <f t="shared" si="3"/>
        <v>0.29166666666666663</v>
      </c>
      <c r="M15" s="138">
        <f t="shared" si="1"/>
        <v>0</v>
      </c>
      <c r="N15" s="114"/>
      <c r="O15" s="43"/>
      <c r="P15" s="50"/>
      <c r="Q15" s="50"/>
      <c r="R15" s="50"/>
    </row>
    <row r="16" spans="1:18" ht="12.75">
      <c r="A16" s="132">
        <f>A15+3</f>
        <v>42395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33">
        <f t="shared" si="3"/>
        <v>0.29166666666666663</v>
      </c>
      <c r="M16" s="134">
        <f t="shared" si="1"/>
        <v>0</v>
      </c>
      <c r="N16" s="135"/>
      <c r="O16" s="43"/>
      <c r="P16" s="50"/>
      <c r="Q16" s="50"/>
      <c r="R16" s="50"/>
    </row>
    <row r="17" spans="1:18" ht="12.75">
      <c r="A17" s="106">
        <f>A16+1</f>
        <v>42396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 t="shared" si="3"/>
        <v>0.29166666666666663</v>
      </c>
      <c r="M17" s="108">
        <f t="shared" si="1"/>
        <v>0</v>
      </c>
      <c r="N17" s="109"/>
      <c r="O17" s="43"/>
      <c r="P17" s="50"/>
      <c r="Q17" s="50"/>
      <c r="R17" s="50"/>
    </row>
    <row r="18" spans="1:18" ht="12.75">
      <c r="A18" s="106">
        <f t="shared" si="2"/>
        <v>42397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 t="shared" si="3"/>
        <v>0.29166666666666663</v>
      </c>
      <c r="M18" s="108">
        <f t="shared" si="1"/>
        <v>0</v>
      </c>
      <c r="N18" s="109"/>
      <c r="O18" s="43"/>
      <c r="P18" s="50"/>
      <c r="Q18" s="50"/>
      <c r="R18" s="50"/>
    </row>
    <row r="19" spans="1:18" ht="12.75">
      <c r="A19" s="106">
        <f t="shared" si="2"/>
        <v>42398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 t="shared" si="3"/>
        <v>0.29166666666666663</v>
      </c>
      <c r="M19" s="108">
        <f t="shared" si="1"/>
        <v>0</v>
      </c>
      <c r="N19" s="109"/>
      <c r="O19" s="43"/>
      <c r="P19" s="50"/>
      <c r="Q19" s="50"/>
      <c r="R19" s="50"/>
    </row>
    <row r="20" spans="1:18" ht="12.75">
      <c r="A20" s="136">
        <f t="shared" si="2"/>
        <v>42399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12">
        <f t="shared" si="3"/>
        <v>0.29166666666666663</v>
      </c>
      <c r="M20" s="138">
        <f t="shared" si="1"/>
        <v>0</v>
      </c>
      <c r="N20" s="114"/>
      <c r="O20" s="43"/>
      <c r="P20" s="50"/>
      <c r="Q20" s="50"/>
      <c r="R20" s="50"/>
    </row>
    <row r="21" spans="1:18" ht="12.75">
      <c r="A21" s="132">
        <f>A20+3</f>
        <v>42402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33">
        <f t="shared" si="3"/>
        <v>0.29166666666666663</v>
      </c>
      <c r="M21" s="134">
        <f t="shared" si="1"/>
        <v>0</v>
      </c>
      <c r="N21" s="135"/>
      <c r="O21" s="43"/>
      <c r="P21" s="50"/>
      <c r="Q21" s="50"/>
      <c r="R21" s="50"/>
    </row>
    <row r="22" spans="1:18" ht="12.75">
      <c r="A22" s="106">
        <f>A21+1</f>
        <v>42403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 t="shared" si="3"/>
        <v>0.29166666666666663</v>
      </c>
      <c r="M22" s="108">
        <f t="shared" si="1"/>
        <v>0</v>
      </c>
      <c r="N22" s="109"/>
      <c r="O22" s="43"/>
      <c r="P22" s="50"/>
      <c r="Q22" s="50"/>
      <c r="R22" s="50"/>
    </row>
    <row r="23" spans="1:18" ht="12.75">
      <c r="A23" s="106">
        <f aca="true" t="shared" si="4" ref="A23:A30">A22+1</f>
        <v>42404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 t="shared" si="3"/>
        <v>0.29166666666666663</v>
      </c>
      <c r="M23" s="108">
        <f t="shared" si="1"/>
        <v>0</v>
      </c>
      <c r="N23" s="109"/>
      <c r="O23" s="43"/>
      <c r="P23" s="50"/>
      <c r="Q23" s="50"/>
      <c r="R23" s="50"/>
    </row>
    <row r="24" spans="1:18" ht="12.75">
      <c r="A24" s="106">
        <f t="shared" si="4"/>
        <v>42405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 t="shared" si="3"/>
        <v>0.29166666666666663</v>
      </c>
      <c r="M24" s="108">
        <f t="shared" si="1"/>
        <v>0</v>
      </c>
      <c r="N24" s="109"/>
      <c r="O24" s="43"/>
      <c r="P24" s="50"/>
      <c r="Q24" s="50"/>
      <c r="R24" s="50"/>
    </row>
    <row r="25" spans="1:18" ht="12.75">
      <c r="A25" s="136">
        <f t="shared" si="4"/>
        <v>42406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12">
        <f t="shared" si="3"/>
        <v>0.29166666666666663</v>
      </c>
      <c r="M25" s="138">
        <f t="shared" si="1"/>
        <v>0</v>
      </c>
      <c r="N25" s="114"/>
      <c r="O25" s="43"/>
      <c r="P25" s="50"/>
      <c r="Q25" s="50"/>
      <c r="R25" s="50"/>
    </row>
    <row r="26" spans="1:18" ht="12.75">
      <c r="A26" s="132">
        <f>A25+3</f>
        <v>42409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33">
        <f t="shared" si="3"/>
        <v>0.29166666666666663</v>
      </c>
      <c r="M26" s="134">
        <f t="shared" si="1"/>
        <v>0</v>
      </c>
      <c r="N26" s="135"/>
      <c r="O26" s="43"/>
      <c r="P26" s="50"/>
      <c r="Q26" s="50"/>
      <c r="R26" s="50"/>
    </row>
    <row r="27" spans="1:18" ht="12.75">
      <c r="A27" s="106">
        <f>A26+1</f>
        <v>42410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 t="shared" si="3"/>
        <v>0.29166666666666663</v>
      </c>
      <c r="M27" s="108">
        <f t="shared" si="1"/>
        <v>0</v>
      </c>
      <c r="N27" s="109"/>
      <c r="O27" s="43"/>
      <c r="P27" s="50"/>
      <c r="Q27" s="50"/>
      <c r="R27" s="50"/>
    </row>
    <row r="28" spans="1:18" ht="12.75">
      <c r="A28" s="106">
        <f t="shared" si="4"/>
        <v>42411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 t="shared" si="3"/>
        <v>0.29166666666666663</v>
      </c>
      <c r="M28" s="108">
        <f t="shared" si="1"/>
        <v>0</v>
      </c>
      <c r="N28" s="109"/>
      <c r="O28" s="43"/>
      <c r="P28" s="50"/>
      <c r="Q28" s="50"/>
      <c r="R28" s="50"/>
    </row>
    <row r="29" spans="1:18" ht="12.75">
      <c r="A29" s="106">
        <f t="shared" si="4"/>
        <v>42412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 t="shared" si="3"/>
        <v>0.29166666666666663</v>
      </c>
      <c r="M29" s="108">
        <f t="shared" si="1"/>
        <v>0</v>
      </c>
      <c r="N29" s="109"/>
      <c r="O29" s="60"/>
      <c r="P29" s="50"/>
      <c r="Q29" s="50"/>
      <c r="R29" s="50"/>
    </row>
    <row r="30" spans="1:18" ht="13.5" thickBot="1">
      <c r="A30" s="110">
        <f t="shared" si="4"/>
        <v>42413</v>
      </c>
      <c r="B30" s="131">
        <v>0.2916666666666667</v>
      </c>
      <c r="C30" s="107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 t="shared" si="3"/>
        <v>0.29166666666666663</v>
      </c>
      <c r="M30" s="113">
        <f t="shared" si="1"/>
        <v>0</v>
      </c>
      <c r="N30" s="114"/>
      <c r="O30" s="60" t="s">
        <v>21</v>
      </c>
      <c r="P30" s="5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2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.75">
      <c r="A38" s="27" t="s">
        <v>32</v>
      </c>
      <c r="B38" s="143">
        <f ca="1">TODAY()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2">
    <mergeCell ref="B38:C38"/>
    <mergeCell ref="I8:J8"/>
  </mergeCells>
  <conditionalFormatting sqref="A11:A30">
    <cfRule type="cellIs" priority="1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7">
      <selection activeCell="K11" sqref="K11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57421875" style="53" customWidth="1"/>
    <col min="16" max="16384" width="9.140625" style="53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10</v>
      </c>
      <c r="P3" s="41"/>
      <c r="Q3" s="45"/>
      <c r="R3" s="45"/>
    </row>
    <row r="4" spans="1:18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42667</v>
      </c>
      <c r="P4" s="69"/>
      <c r="Q4" s="45"/>
      <c r="R4" s="45"/>
    </row>
    <row r="5" spans="1:18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9'!$M$31</f>
        <v>0</v>
      </c>
      <c r="N10" s="117">
        <f>'Period 9'!N31</f>
        <v>0</v>
      </c>
      <c r="O10" s="43"/>
    </row>
    <row r="11" spans="1:15" ht="12.75">
      <c r="A11" s="102">
        <f>'Period 9'!O4+1</f>
        <v>42640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42641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42642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42643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42644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42647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42648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42649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42650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42651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42654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42655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42656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42657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42658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42661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42662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42663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42664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42665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K11" sqref="K11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11</v>
      </c>
      <c r="P3" s="41"/>
      <c r="Q3" s="45"/>
      <c r="R3" s="45"/>
    </row>
    <row r="4" spans="1:18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42695</v>
      </c>
      <c r="P4" s="69"/>
      <c r="Q4" s="45"/>
      <c r="R4" s="45"/>
    </row>
    <row r="5" spans="1:18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10'!$M$31</f>
        <v>0</v>
      </c>
      <c r="N10" s="117">
        <f>'Period 10'!N31</f>
        <v>0</v>
      </c>
      <c r="O10" s="43"/>
    </row>
    <row r="11" spans="1:15" ht="12.75">
      <c r="A11" s="102">
        <f>'Period 10'!O4+1</f>
        <v>42668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42669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42670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42671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42672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42675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42676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42677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42678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42679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42682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42683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42684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42685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42686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42689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42690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42691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42692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42693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K29" sqref="K29"/>
    </sheetView>
  </sheetViews>
  <sheetFormatPr defaultColWidth="9.140625" defaultRowHeight="12.75"/>
  <cols>
    <col min="1" max="1" width="11.00390625" style="51" customWidth="1"/>
    <col min="2" max="2" width="10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12</v>
      </c>
      <c r="P3" s="41"/>
      <c r="Q3" s="45"/>
      <c r="R3" s="45"/>
    </row>
    <row r="4" spans="1:18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42723</v>
      </c>
      <c r="P4" s="69"/>
      <c r="Q4" s="45"/>
      <c r="R4" s="45"/>
    </row>
    <row r="5" spans="1:18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11'!$M$31</f>
        <v>0</v>
      </c>
      <c r="N10" s="117">
        <f>'Period 11'!N31</f>
        <v>0</v>
      </c>
      <c r="O10" s="43"/>
    </row>
    <row r="11" spans="1:15" ht="12.75">
      <c r="A11" s="102">
        <f>'Period 11'!O4+1</f>
        <v>42696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42697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42698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42699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42700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42703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42704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42705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42706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42707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42710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42711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42712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42713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42714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42717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42718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42719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42720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42721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1">
      <selection activeCell="K11" sqref="K11"/>
    </sheetView>
  </sheetViews>
  <sheetFormatPr defaultColWidth="9.140625" defaultRowHeight="12.75"/>
  <cols>
    <col min="1" max="1" width="11.00390625" style="49" customWidth="1"/>
    <col min="2" max="2" width="11.2812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7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13</v>
      </c>
      <c r="P3" s="41"/>
      <c r="Q3" s="45"/>
      <c r="R3" s="45"/>
      <c r="S3" s="50"/>
      <c r="T3" s="50"/>
    </row>
    <row r="4" spans="1:20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42751</v>
      </c>
      <c r="P4" s="69"/>
      <c r="Q4" s="45"/>
      <c r="R4" s="45"/>
      <c r="S4" s="50"/>
      <c r="T4" s="50"/>
    </row>
    <row r="5" spans="1:20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12'!$M$31</f>
        <v>0</v>
      </c>
      <c r="N10" s="117">
        <f>'Period 12'!N31</f>
        <v>0</v>
      </c>
      <c r="O10" s="43"/>
      <c r="P10" s="50"/>
      <c r="Q10" s="50"/>
    </row>
    <row r="11" spans="1:17" ht="12.75">
      <c r="A11" s="102">
        <f>'Period 12'!O4+1</f>
        <v>42724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 aca="true" t="shared" si="1" ref="M11:M30">SUM(K11+M10)</f>
        <v>0</v>
      </c>
      <c r="N11" s="105"/>
      <c r="O11" s="43"/>
      <c r="P11" s="50"/>
      <c r="Q11" s="50"/>
    </row>
    <row r="12" spans="1:17" ht="12.75">
      <c r="A12" s="106">
        <f>A11+1</f>
        <v>42725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40"/>
      <c r="I12" s="142"/>
      <c r="J12" s="107"/>
      <c r="K12" s="103">
        <f aca="true" t="shared" si="2" ref="K12:K29">L12-B12</f>
        <v>0</v>
      </c>
      <c r="L12" s="107">
        <f t="shared" si="0"/>
        <v>0.29166666666666663</v>
      </c>
      <c r="M12" s="108">
        <f>SUM(K12+M11)</f>
        <v>0</v>
      </c>
      <c r="N12" s="109"/>
      <c r="O12" s="43"/>
      <c r="P12" s="50"/>
      <c r="Q12" s="50"/>
    </row>
    <row r="13" spans="1:17" ht="12.75">
      <c r="A13" s="106">
        <f aca="true" t="shared" si="3" ref="A13:A20">A12+1</f>
        <v>42726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33"/>
      <c r="J13" s="107"/>
      <c r="K13" s="103">
        <f t="shared" si="2"/>
        <v>0</v>
      </c>
      <c r="L13" s="107">
        <f t="shared" si="0"/>
        <v>0.29166666666666663</v>
      </c>
      <c r="M13" s="108">
        <f t="shared" si="1"/>
        <v>0</v>
      </c>
      <c r="N13" s="109"/>
      <c r="O13" s="43"/>
      <c r="P13" s="50"/>
      <c r="Q13" s="50"/>
    </row>
    <row r="14" spans="1:17" ht="12.75">
      <c r="A14" s="106">
        <f t="shared" si="3"/>
        <v>42727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41"/>
      <c r="J14" s="107"/>
      <c r="K14" s="103">
        <f t="shared" si="2"/>
        <v>0</v>
      </c>
      <c r="L14" s="107">
        <f t="shared" si="0"/>
        <v>0.29166666666666663</v>
      </c>
      <c r="M14" s="108">
        <f t="shared" si="1"/>
        <v>0</v>
      </c>
      <c r="N14" s="109"/>
      <c r="O14" s="43"/>
      <c r="P14" s="50"/>
      <c r="Q14" s="50"/>
    </row>
    <row r="15" spans="1:17" ht="12.75">
      <c r="A15" s="136">
        <f t="shared" si="3"/>
        <v>42728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 t="s">
        <v>36</v>
      </c>
      <c r="J15" s="112"/>
      <c r="K15" s="103">
        <f t="shared" si="2"/>
        <v>0</v>
      </c>
      <c r="L15" s="112">
        <f t="shared" si="0"/>
        <v>0.29166666666666663</v>
      </c>
      <c r="M15" s="138">
        <f t="shared" si="1"/>
        <v>0</v>
      </c>
      <c r="N15" s="114"/>
      <c r="O15" s="43"/>
      <c r="P15" s="50"/>
      <c r="Q15" s="50"/>
    </row>
    <row r="16" spans="1:17" ht="12.75">
      <c r="A16" s="132">
        <f>A15+3</f>
        <v>42731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12" t="s">
        <v>36</v>
      </c>
      <c r="J16" s="133"/>
      <c r="K16" s="103">
        <f t="shared" si="2"/>
        <v>0</v>
      </c>
      <c r="L16" s="133">
        <f t="shared" si="0"/>
        <v>0.29166666666666663</v>
      </c>
      <c r="M16" s="134">
        <f t="shared" si="1"/>
        <v>0</v>
      </c>
      <c r="N16" s="135"/>
      <c r="O16" s="43"/>
      <c r="P16" s="50"/>
      <c r="Q16" s="50"/>
    </row>
    <row r="17" spans="1:17" ht="12.75">
      <c r="A17" s="106">
        <f>A16+1</f>
        <v>42732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2"/>
        <v>0</v>
      </c>
      <c r="L17" s="107">
        <f t="shared" si="0"/>
        <v>0.29166666666666663</v>
      </c>
      <c r="M17" s="108">
        <f t="shared" si="1"/>
        <v>0</v>
      </c>
      <c r="N17" s="109"/>
      <c r="O17" s="43"/>
      <c r="P17" s="50"/>
      <c r="Q17" s="50"/>
    </row>
    <row r="18" spans="1:17" ht="12.75">
      <c r="A18" s="106">
        <f t="shared" si="3"/>
        <v>42733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33"/>
      <c r="J18" s="107"/>
      <c r="K18" s="103">
        <f t="shared" si="2"/>
        <v>0</v>
      </c>
      <c r="L18" s="107">
        <f t="shared" si="0"/>
        <v>0.29166666666666663</v>
      </c>
      <c r="M18" s="108">
        <f t="shared" si="1"/>
        <v>0</v>
      </c>
      <c r="N18" s="109"/>
      <c r="O18" s="43"/>
      <c r="P18" s="50"/>
      <c r="Q18" s="50"/>
    </row>
    <row r="19" spans="1:17" ht="12.75">
      <c r="A19" s="106">
        <f t="shared" si="3"/>
        <v>42734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2"/>
        <v>0</v>
      </c>
      <c r="L19" s="107">
        <f t="shared" si="0"/>
        <v>0.29166666666666663</v>
      </c>
      <c r="M19" s="108">
        <f t="shared" si="1"/>
        <v>0</v>
      </c>
      <c r="N19" s="109"/>
      <c r="O19" s="43"/>
      <c r="P19" s="50"/>
      <c r="Q19" s="50"/>
    </row>
    <row r="20" spans="1:17" ht="12.75">
      <c r="A20" s="136">
        <f t="shared" si="3"/>
        <v>42735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 t="s">
        <v>36</v>
      </c>
      <c r="J20" s="112"/>
      <c r="K20" s="103">
        <f t="shared" si="2"/>
        <v>0</v>
      </c>
      <c r="L20" s="112">
        <f t="shared" si="0"/>
        <v>0.29166666666666663</v>
      </c>
      <c r="M20" s="138">
        <f t="shared" si="1"/>
        <v>0</v>
      </c>
      <c r="N20" s="114"/>
      <c r="O20" s="43"/>
      <c r="P20" s="50"/>
      <c r="Q20" s="50"/>
    </row>
    <row r="21" spans="1:17" ht="12.75">
      <c r="A21" s="132">
        <f>A20+3</f>
        <v>42738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 t="s">
        <v>36</v>
      </c>
      <c r="J21" s="133"/>
      <c r="K21" s="103">
        <f t="shared" si="2"/>
        <v>0</v>
      </c>
      <c r="L21" s="133">
        <f t="shared" si="0"/>
        <v>0.29166666666666663</v>
      </c>
      <c r="M21" s="134">
        <f t="shared" si="1"/>
        <v>0</v>
      </c>
      <c r="N21" s="135"/>
      <c r="O21" s="43"/>
      <c r="P21" s="50"/>
      <c r="Q21" s="50"/>
    </row>
    <row r="22" spans="1:17" ht="12.75">
      <c r="A22" s="106">
        <f>A21+1</f>
        <v>42739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2"/>
        <v>0</v>
      </c>
      <c r="L22" s="107">
        <f t="shared" si="0"/>
        <v>0.29166666666666663</v>
      </c>
      <c r="M22" s="108">
        <f t="shared" si="1"/>
        <v>0</v>
      </c>
      <c r="N22" s="109"/>
      <c r="O22" s="43"/>
      <c r="P22" s="50"/>
      <c r="Q22" s="50"/>
    </row>
    <row r="23" spans="1:17" ht="12.75">
      <c r="A23" s="106">
        <f aca="true" t="shared" si="4" ref="A23:A30">A22+1</f>
        <v>42740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2"/>
        <v>0</v>
      </c>
      <c r="L23" s="107">
        <f t="shared" si="0"/>
        <v>0.29166666666666663</v>
      </c>
      <c r="M23" s="108">
        <f t="shared" si="1"/>
        <v>0</v>
      </c>
      <c r="N23" s="109"/>
      <c r="O23" s="43"/>
      <c r="P23" s="50"/>
      <c r="Q23" s="50"/>
    </row>
    <row r="24" spans="1:17" ht="12.75">
      <c r="A24" s="106">
        <f t="shared" si="4"/>
        <v>42741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2"/>
        <v>0</v>
      </c>
      <c r="L24" s="107">
        <f t="shared" si="0"/>
        <v>0.29166666666666663</v>
      </c>
      <c r="M24" s="108">
        <f t="shared" si="1"/>
        <v>0</v>
      </c>
      <c r="N24" s="109"/>
      <c r="O24" s="43"/>
      <c r="P24" s="50"/>
      <c r="Q24" s="50"/>
    </row>
    <row r="25" spans="1:17" ht="12.75">
      <c r="A25" s="136">
        <f t="shared" si="4"/>
        <v>42742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03">
        <f t="shared" si="2"/>
        <v>0</v>
      </c>
      <c r="L25" s="112">
        <f t="shared" si="0"/>
        <v>0.29166666666666663</v>
      </c>
      <c r="M25" s="138">
        <f t="shared" si="1"/>
        <v>0</v>
      </c>
      <c r="N25" s="114"/>
      <c r="O25" s="43"/>
      <c r="P25" s="50"/>
      <c r="Q25" s="50"/>
    </row>
    <row r="26" spans="1:17" ht="12.75">
      <c r="A26" s="132">
        <f>A25+3</f>
        <v>42745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03">
        <f t="shared" si="2"/>
        <v>0</v>
      </c>
      <c r="L26" s="133">
        <f t="shared" si="0"/>
        <v>0.29166666666666663</v>
      </c>
      <c r="M26" s="134">
        <f t="shared" si="1"/>
        <v>0</v>
      </c>
      <c r="N26" s="135"/>
      <c r="O26" s="43"/>
      <c r="P26" s="50"/>
      <c r="Q26" s="50"/>
    </row>
    <row r="27" spans="1:17" ht="12.75">
      <c r="A27" s="106">
        <f>A26+1</f>
        <v>42746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2"/>
        <v>0</v>
      </c>
      <c r="L27" s="107">
        <f t="shared" si="0"/>
        <v>0.29166666666666663</v>
      </c>
      <c r="M27" s="108">
        <f t="shared" si="1"/>
        <v>0</v>
      </c>
      <c r="N27" s="109"/>
      <c r="O27" s="43"/>
      <c r="P27" s="50"/>
      <c r="Q27" s="50"/>
    </row>
    <row r="28" spans="1:17" ht="12.75">
      <c r="A28" s="106">
        <f t="shared" si="4"/>
        <v>42747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2"/>
        <v>0</v>
      </c>
      <c r="L28" s="107">
        <f t="shared" si="0"/>
        <v>0.29166666666666663</v>
      </c>
      <c r="M28" s="108">
        <f t="shared" si="1"/>
        <v>0</v>
      </c>
      <c r="N28" s="109"/>
      <c r="O28" s="43"/>
      <c r="P28" s="50"/>
      <c r="Q28" s="50"/>
    </row>
    <row r="29" spans="1:17" ht="12.75">
      <c r="A29" s="106">
        <f t="shared" si="4"/>
        <v>42748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2"/>
        <v>0</v>
      </c>
      <c r="L29" s="107">
        <f t="shared" si="0"/>
        <v>0.29166666666666663</v>
      </c>
      <c r="M29" s="108">
        <f t="shared" si="1"/>
        <v>0</v>
      </c>
      <c r="N29" s="109"/>
      <c r="O29" s="60"/>
      <c r="P29" s="50"/>
      <c r="Q29" s="50"/>
    </row>
    <row r="30" spans="1:17" ht="13.5" thickBot="1">
      <c r="A30" s="110">
        <f t="shared" si="4"/>
        <v>42749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>L30-B30</f>
        <v>0</v>
      </c>
      <c r="L30" s="107">
        <f t="shared" si="0"/>
        <v>0.29166666666666663</v>
      </c>
      <c r="M30" s="113">
        <f t="shared" si="1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Q38" s="2" t="s">
        <v>24</v>
      </c>
    </row>
  </sheetData>
  <sheetProtection/>
  <mergeCells count="2">
    <mergeCell ref="B38:C38"/>
    <mergeCell ref="I8:J8"/>
  </mergeCells>
  <conditionalFormatting sqref="A11:A30">
    <cfRule type="cellIs" priority="6" dxfId="2" operator="equal" stopIfTrue="1">
      <formula>$B$38</formula>
    </cfRule>
  </conditionalFormatting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.75">
      <c r="B4" t="s">
        <v>35</v>
      </c>
    </row>
    <row r="5" ht="12.75">
      <c r="C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1">
      <selection activeCell="K11" sqref="K11"/>
    </sheetView>
  </sheetViews>
  <sheetFormatPr defaultColWidth="9.140625" defaultRowHeight="12.75"/>
  <cols>
    <col min="1" max="1" width="11.00390625" style="49" customWidth="1"/>
    <col min="2" max="2" width="10.2812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6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</row>
    <row r="2" spans="1:16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2</v>
      </c>
      <c r="P3" s="41"/>
      <c r="Q3" s="45"/>
      <c r="R3" s="45"/>
      <c r="S3" s="50"/>
    </row>
    <row r="4" spans="1:19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42443</v>
      </c>
      <c r="P4" s="69"/>
      <c r="Q4" s="45"/>
      <c r="R4" s="45"/>
      <c r="S4" s="50"/>
    </row>
    <row r="5" spans="1:19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.75">
      <c r="A6" s="35"/>
      <c r="B6"/>
      <c r="C6"/>
      <c r="D6"/>
      <c r="E6"/>
      <c r="F6"/>
      <c r="G6"/>
      <c r="H6"/>
      <c r="I6"/>
      <c r="J6"/>
      <c r="K6"/>
      <c r="L6"/>
      <c r="M6"/>
      <c r="N6" s="41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</row>
    <row r="10" spans="1:16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1'!$M$31</f>
        <v>0</v>
      </c>
      <c r="N10" s="117">
        <f>'Period 1'!N31</f>
        <v>0</v>
      </c>
      <c r="O10" s="43"/>
      <c r="P10" s="50"/>
    </row>
    <row r="11" spans="1:16" ht="12.75">
      <c r="A11" s="102">
        <f>'Period 1'!O4+1</f>
        <v>42416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42417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P12" s="50"/>
    </row>
    <row r="13" spans="1:16" ht="12.75">
      <c r="A13" s="106">
        <f aca="true" t="shared" si="3" ref="A13:A20">A12+1</f>
        <v>42418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  <c r="P13" s="50"/>
    </row>
    <row r="14" spans="1:16" ht="12.75">
      <c r="A14" s="106">
        <f t="shared" si="3"/>
        <v>42419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  <c r="P14" s="50"/>
    </row>
    <row r="15" spans="1:16" ht="12.75">
      <c r="A15" s="136">
        <f t="shared" si="3"/>
        <v>42420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  <c r="P15" s="50"/>
    </row>
    <row r="16" spans="1:16" ht="12.75">
      <c r="A16" s="132">
        <f>A15+3</f>
        <v>42423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  <c r="P16" s="50"/>
    </row>
    <row r="17" spans="1:16" ht="12.75">
      <c r="A17" s="106">
        <f>A16+1</f>
        <v>42424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  <c r="P17" s="50"/>
    </row>
    <row r="18" spans="1:16" ht="12.75">
      <c r="A18" s="106">
        <f t="shared" si="3"/>
        <v>42425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  <c r="P18" s="50"/>
    </row>
    <row r="19" spans="1:18" ht="12.75">
      <c r="A19" s="106">
        <f t="shared" si="3"/>
        <v>42426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  <c r="P19" s="50"/>
      <c r="R19" s="59"/>
    </row>
    <row r="20" spans="1:16" ht="12.75">
      <c r="A20" s="136">
        <f t="shared" si="3"/>
        <v>42427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  <c r="P20" s="50"/>
    </row>
    <row r="21" spans="1:16" ht="12.75">
      <c r="A21" s="132">
        <f>A20+3</f>
        <v>42430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  <c r="P21" s="50"/>
    </row>
    <row r="22" spans="1:16" ht="12.75">
      <c r="A22" s="106">
        <f>A21+1</f>
        <v>42431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  <c r="P22" s="50"/>
    </row>
    <row r="23" spans="1:16" ht="12.75">
      <c r="A23" s="106">
        <f aca="true" t="shared" si="4" ref="A23:A30">A22+1</f>
        <v>42432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  <c r="P23" s="50"/>
    </row>
    <row r="24" spans="1:16" ht="12.75">
      <c r="A24" s="106">
        <f t="shared" si="4"/>
        <v>42433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  <c r="P24" s="50"/>
    </row>
    <row r="25" spans="1:16" ht="12.75">
      <c r="A25" s="136">
        <f t="shared" si="4"/>
        <v>42434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  <c r="P25" s="50"/>
    </row>
    <row r="26" spans="1:16" ht="12.75">
      <c r="A26" s="132">
        <f>A25+3</f>
        <v>42437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  <c r="P26" s="50"/>
    </row>
    <row r="27" spans="1:16" ht="12.75">
      <c r="A27" s="106">
        <f>A26+1</f>
        <v>42438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  <c r="P27" s="50"/>
    </row>
    <row r="28" spans="1:16" ht="12.75">
      <c r="A28" s="106">
        <f t="shared" si="4"/>
        <v>42439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  <c r="P28" s="50"/>
    </row>
    <row r="29" spans="1:16" ht="12.75">
      <c r="A29" s="106">
        <f t="shared" si="4"/>
        <v>42440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  <c r="P29" s="50"/>
    </row>
    <row r="30" spans="1:16" ht="13.5" thickBot="1">
      <c r="A30" s="110">
        <f t="shared" si="4"/>
        <v>42441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  <c r="P30" s="50"/>
    </row>
    <row r="31" spans="1:16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</row>
    <row r="32" spans="1:16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88"/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</row>
    <row r="34" spans="1:16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</row>
    <row r="35" spans="1:16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2">
    <mergeCell ref="B38:C38"/>
    <mergeCell ref="I8:J8"/>
  </mergeCells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1">
      <selection activeCell="K11" sqref="K11"/>
    </sheetView>
  </sheetViews>
  <sheetFormatPr defaultColWidth="9.140625" defaultRowHeight="12.75"/>
  <cols>
    <col min="1" max="1" width="11.00390625" style="48" customWidth="1"/>
    <col min="2" max="2" width="10.140625" style="48" customWidth="1"/>
    <col min="3" max="8" width="7.140625" style="48" customWidth="1"/>
    <col min="9" max="9" width="18.57421875" style="48" customWidth="1"/>
    <col min="10" max="11" width="9.140625" style="48" customWidth="1"/>
    <col min="12" max="12" width="10.57421875" style="48" customWidth="1"/>
    <col min="13" max="14" width="9.57421875" style="48" customWidth="1"/>
    <col min="15" max="15" width="11.00390625" style="48" customWidth="1"/>
    <col min="16" max="16384" width="9.140625" style="48" customWidth="1"/>
  </cols>
  <sheetData>
    <row r="1" spans="1:18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3</v>
      </c>
      <c r="P3" s="73"/>
      <c r="Q3" s="71"/>
      <c r="R3" s="71"/>
      <c r="S3"/>
      <c r="T3" s="50"/>
      <c r="U3" s="50"/>
    </row>
    <row r="4" spans="1:21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42471</v>
      </c>
      <c r="P4" s="73"/>
      <c r="Q4" s="71"/>
      <c r="R4" s="71"/>
      <c r="S4"/>
      <c r="T4" s="50"/>
      <c r="U4" s="50"/>
    </row>
    <row r="5" spans="1:21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73"/>
      <c r="Q5" s="71"/>
      <c r="R5" s="71"/>
      <c r="S5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72"/>
      <c r="N6" s="72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70"/>
      <c r="P9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2'!$M$31</f>
        <v>0</v>
      </c>
      <c r="N10" s="117">
        <f>'Period 2'!N31</f>
        <v>0</v>
      </c>
      <c r="O10" s="70"/>
      <c r="P10"/>
      <c r="Q10" s="50"/>
      <c r="R10" s="50"/>
    </row>
    <row r="11" spans="1:18" ht="12.75">
      <c r="A11" s="102">
        <f>'Period 2'!O4+1</f>
        <v>42444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42445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>M11+K12</f>
        <v>0</v>
      </c>
      <c r="N12" s="109"/>
      <c r="O12" s="70"/>
      <c r="P12"/>
      <c r="Q12" s="50"/>
      <c r="R12" s="50"/>
    </row>
    <row r="13" spans="1:18" ht="12.75">
      <c r="A13" s="106">
        <f aca="true" t="shared" si="2" ref="A13:A20">A12+1</f>
        <v>42446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>M12+K13</f>
        <v>0</v>
      </c>
      <c r="N13" s="109"/>
      <c r="O13" s="70"/>
      <c r="P13"/>
      <c r="Q13" s="50"/>
      <c r="R13" s="50"/>
    </row>
    <row r="14" spans="1:18" ht="12.75">
      <c r="A14" s="106">
        <f t="shared" si="2"/>
        <v>42447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aca="true" t="shared" si="3" ref="M14:M29">M13+K14</f>
        <v>0</v>
      </c>
      <c r="N14" s="109"/>
      <c r="O14" s="70"/>
      <c r="P14"/>
      <c r="Q14" s="50"/>
      <c r="R14" s="50"/>
    </row>
    <row r="15" spans="1:18" ht="12.75">
      <c r="A15" s="136">
        <f t="shared" si="2"/>
        <v>42448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3"/>
        <v>0</v>
      </c>
      <c r="N15" s="114"/>
      <c r="O15" s="70"/>
      <c r="P15"/>
      <c r="Q15" s="50"/>
      <c r="R15" s="50"/>
    </row>
    <row r="16" spans="1:18" ht="12.75">
      <c r="A16" s="132">
        <f>A15+3</f>
        <v>42451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3"/>
        <v>0</v>
      </c>
      <c r="N16" s="135"/>
      <c r="O16" s="70"/>
      <c r="P16"/>
      <c r="Q16" s="50"/>
      <c r="R16" s="50"/>
    </row>
    <row r="17" spans="1:18" ht="12.75">
      <c r="A17" s="106">
        <f>A16+1</f>
        <v>42452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3"/>
        <v>0</v>
      </c>
      <c r="N17" s="109"/>
      <c r="O17" s="70"/>
      <c r="P17"/>
      <c r="Q17" s="50"/>
      <c r="R17" s="50"/>
    </row>
    <row r="18" spans="1:18" ht="12.75">
      <c r="A18" s="106">
        <f t="shared" si="2"/>
        <v>42453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3"/>
        <v>0</v>
      </c>
      <c r="N18" s="109"/>
      <c r="O18" s="70"/>
      <c r="P18"/>
      <c r="Q18" s="50"/>
      <c r="R18" s="50"/>
    </row>
    <row r="19" spans="1:18" ht="12.75">
      <c r="A19" s="106">
        <f t="shared" si="2"/>
        <v>42454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3"/>
        <v>0</v>
      </c>
      <c r="N19" s="109"/>
      <c r="O19" s="70"/>
      <c r="P19"/>
      <c r="Q19" s="50"/>
      <c r="R19" s="50"/>
    </row>
    <row r="20" spans="1:18" ht="12.75">
      <c r="A20" s="136">
        <f t="shared" si="2"/>
        <v>42455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3"/>
        <v>0</v>
      </c>
      <c r="N20" s="114"/>
      <c r="O20" s="70"/>
      <c r="P20"/>
      <c r="Q20" s="50"/>
      <c r="R20" s="50"/>
    </row>
    <row r="21" spans="1:18" ht="12.75">
      <c r="A21" s="132">
        <f>A20+3</f>
        <v>42458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3"/>
        <v>0</v>
      </c>
      <c r="N21" s="135"/>
      <c r="O21" s="70"/>
      <c r="P21"/>
      <c r="Q21" s="50"/>
      <c r="R21" s="50"/>
    </row>
    <row r="22" spans="1:18" ht="12.75">
      <c r="A22" s="106">
        <f>A21+1</f>
        <v>42459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3"/>
        <v>0</v>
      </c>
      <c r="N22" s="109"/>
      <c r="O22" s="70"/>
      <c r="P22"/>
      <c r="Q22" s="50"/>
      <c r="R22" s="50"/>
    </row>
    <row r="23" spans="1:18" ht="12.75">
      <c r="A23" s="106">
        <f aca="true" t="shared" si="4" ref="A23:A30">A22+1</f>
        <v>42460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3"/>
        <v>0</v>
      </c>
      <c r="N23" s="109"/>
      <c r="O23" s="70"/>
      <c r="P23"/>
      <c r="Q23" s="50"/>
      <c r="R23" s="50"/>
    </row>
    <row r="24" spans="1:18" ht="12.75">
      <c r="A24" s="106">
        <f t="shared" si="4"/>
        <v>42461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3"/>
        <v>0</v>
      </c>
      <c r="N24" s="109"/>
      <c r="O24" s="70"/>
      <c r="P24"/>
      <c r="Q24" s="50"/>
      <c r="R24" s="50"/>
    </row>
    <row r="25" spans="1:18" ht="12.75">
      <c r="A25" s="136">
        <f t="shared" si="4"/>
        <v>42462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3"/>
        <v>0</v>
      </c>
      <c r="N25" s="114"/>
      <c r="O25" s="70"/>
      <c r="P25"/>
      <c r="Q25" s="50"/>
      <c r="R25" s="50"/>
    </row>
    <row r="26" spans="1:18" ht="12.75">
      <c r="A26" s="132">
        <f>A25+3</f>
        <v>42465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3"/>
        <v>0</v>
      </c>
      <c r="N26" s="135"/>
      <c r="O26" s="70"/>
      <c r="P26"/>
      <c r="Q26" s="50"/>
      <c r="R26" s="50"/>
    </row>
    <row r="27" spans="1:18" ht="12.75">
      <c r="A27" s="106">
        <f>A26+1</f>
        <v>42466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3"/>
        <v>0</v>
      </c>
      <c r="N27" s="109"/>
      <c r="O27" s="70"/>
      <c r="P27"/>
      <c r="Q27" s="50"/>
      <c r="R27" s="50"/>
    </row>
    <row r="28" spans="1:18" ht="12.75">
      <c r="A28" s="106">
        <f t="shared" si="4"/>
        <v>42467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3"/>
        <v>0</v>
      </c>
      <c r="N28" s="109"/>
      <c r="O28" s="87"/>
      <c r="P28"/>
      <c r="Q28" s="50"/>
      <c r="R28" s="50"/>
    </row>
    <row r="29" spans="1:18" ht="12.75">
      <c r="A29" s="106">
        <f t="shared" si="4"/>
        <v>42468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3"/>
        <v>0</v>
      </c>
      <c r="N29" s="109"/>
      <c r="O29" s="60"/>
      <c r="P29"/>
      <c r="Q29" s="50"/>
      <c r="R29" s="50"/>
    </row>
    <row r="30" spans="1:18" ht="13.5" thickBot="1">
      <c r="A30" s="110">
        <f t="shared" si="4"/>
        <v>42469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 t="s">
        <v>36</v>
      </c>
      <c r="J30" s="112"/>
      <c r="K30" s="103">
        <f t="shared" si="1"/>
        <v>0</v>
      </c>
      <c r="L30" s="107">
        <f t="shared" si="0"/>
        <v>0.29166666666666663</v>
      </c>
      <c r="M30" s="113">
        <f>M29+K30</f>
        <v>0</v>
      </c>
      <c r="N30" s="114"/>
      <c r="O30" s="67" t="s">
        <v>21</v>
      </c>
      <c r="P3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/>
      <c r="Q31" s="50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.75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2">
    <mergeCell ref="B38:C38"/>
    <mergeCell ref="I8:J8"/>
  </mergeCells>
  <conditionalFormatting sqref="A11:A30">
    <cfRule type="cellIs" priority="3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7">
      <selection activeCell="K11" sqref="K11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8515625" style="48" customWidth="1"/>
    <col min="16" max="16384" width="9.140625" style="48" customWidth="1"/>
  </cols>
  <sheetData>
    <row r="1" spans="1:17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.75">
      <c r="A3" s="28" t="s">
        <v>25</v>
      </c>
      <c r="B3" s="82">
        <f>'Period 1'!B3</f>
        <v>0</v>
      </c>
      <c r="C3" s="85"/>
      <c r="D3" s="83"/>
      <c r="E3" s="4"/>
      <c r="F3" s="4"/>
      <c r="G3" s="126"/>
      <c r="H3" s="5"/>
      <c r="I3" s="86"/>
      <c r="J3" s="90"/>
      <c r="K3" s="90"/>
      <c r="L3" s="90"/>
      <c r="M3" s="6"/>
      <c r="N3" s="118" t="s">
        <v>2</v>
      </c>
      <c r="O3" s="121">
        <v>4</v>
      </c>
      <c r="P3" s="41"/>
      <c r="Q3" s="45"/>
      <c r="R3" s="45"/>
      <c r="S3" s="50"/>
      <c r="T3" s="50"/>
    </row>
    <row r="4" spans="1:20" ht="15.75">
      <c r="A4" s="28" t="s">
        <v>28</v>
      </c>
      <c r="B4" s="95" t="s">
        <v>38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19" t="s">
        <v>33</v>
      </c>
      <c r="O4" s="30">
        <f>MAX(A:A)+2</f>
        <v>42499</v>
      </c>
      <c r="P4" s="69"/>
      <c r="Q4" s="45"/>
      <c r="R4" s="45"/>
      <c r="S4" s="50"/>
      <c r="T4" s="50"/>
    </row>
    <row r="5" spans="1:20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8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4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3'!$M$31</f>
        <v>0</v>
      </c>
      <c r="N10" s="117">
        <f>'Period 3'!N31</f>
        <v>0</v>
      </c>
      <c r="O10" s="43"/>
      <c r="P10" s="50"/>
      <c r="Q10" s="50"/>
    </row>
    <row r="11" spans="1:17" ht="12.75">
      <c r="A11" s="102">
        <f>'Period 3'!O4+1</f>
        <v>42472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 t="s">
        <v>36</v>
      </c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42473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>M11+K12</f>
        <v>0</v>
      </c>
      <c r="N12" s="109"/>
      <c r="O12" s="43"/>
      <c r="P12" s="50"/>
      <c r="Q12" s="50"/>
    </row>
    <row r="13" spans="1:17" ht="12.75">
      <c r="A13" s="106">
        <f aca="true" t="shared" si="2" ref="A13:A20">A12+1</f>
        <v>42474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>M12+K13</f>
        <v>0</v>
      </c>
      <c r="N13" s="109"/>
      <c r="O13" s="43"/>
      <c r="P13" s="50"/>
      <c r="Q13" s="50"/>
    </row>
    <row r="14" spans="1:17" ht="12.75">
      <c r="A14" s="106">
        <f t="shared" si="2"/>
        <v>42475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aca="true" t="shared" si="3" ref="M14:M30">M13+K14</f>
        <v>0</v>
      </c>
      <c r="N14" s="109"/>
      <c r="O14" s="43"/>
      <c r="P14" s="50"/>
      <c r="Q14" s="50"/>
    </row>
    <row r="15" spans="1:17" ht="12.75">
      <c r="A15" s="136">
        <f t="shared" si="2"/>
        <v>42476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3"/>
        <v>0</v>
      </c>
      <c r="N15" s="114"/>
      <c r="O15" s="43"/>
      <c r="P15" s="50"/>
      <c r="Q15" s="50"/>
    </row>
    <row r="16" spans="1:17" ht="12.75">
      <c r="A16" s="132">
        <f>A15+3</f>
        <v>42479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3"/>
        <v>0</v>
      </c>
      <c r="N16" s="135"/>
      <c r="O16" s="43"/>
      <c r="P16" s="50"/>
      <c r="Q16" s="50"/>
    </row>
    <row r="17" spans="1:17" ht="12.75">
      <c r="A17" s="106">
        <f>A16+1</f>
        <v>42480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3"/>
        <v>0</v>
      </c>
      <c r="N17" s="109"/>
      <c r="O17" s="43"/>
      <c r="P17" s="50"/>
      <c r="Q17" s="50"/>
    </row>
    <row r="18" spans="1:17" ht="12.75">
      <c r="A18" s="106">
        <f t="shared" si="2"/>
        <v>42481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3"/>
        <v>0</v>
      </c>
      <c r="N18" s="109"/>
      <c r="O18" s="43"/>
      <c r="P18" s="50"/>
      <c r="Q18" s="50"/>
    </row>
    <row r="19" spans="1:17" ht="12.75">
      <c r="A19" s="106">
        <f t="shared" si="2"/>
        <v>42482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3"/>
        <v>0</v>
      </c>
      <c r="N19" s="109"/>
      <c r="O19" s="43"/>
      <c r="P19" s="50"/>
      <c r="Q19" s="50"/>
    </row>
    <row r="20" spans="1:17" ht="12.75">
      <c r="A20" s="136">
        <f t="shared" si="2"/>
        <v>42483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3"/>
        <v>0</v>
      </c>
      <c r="N20" s="114"/>
      <c r="O20" s="43"/>
      <c r="P20" s="50"/>
      <c r="Q20" s="50"/>
    </row>
    <row r="21" spans="1:17" ht="12.75">
      <c r="A21" s="132">
        <f>A20+3</f>
        <v>42486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3"/>
        <v>0</v>
      </c>
      <c r="N21" s="135"/>
      <c r="O21" s="43"/>
      <c r="P21" s="50"/>
      <c r="Q21" s="50"/>
    </row>
    <row r="22" spans="1:17" ht="12.75">
      <c r="A22" s="106">
        <f>A21+1</f>
        <v>42487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3"/>
        <v>0</v>
      </c>
      <c r="N22" s="109"/>
      <c r="O22" s="43"/>
      <c r="P22" s="50"/>
      <c r="Q22" s="50"/>
    </row>
    <row r="23" spans="1:17" ht="12.75">
      <c r="A23" s="106">
        <f aca="true" t="shared" si="4" ref="A23:A30">A22+1</f>
        <v>42488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3"/>
        <v>0</v>
      </c>
      <c r="N23" s="109"/>
      <c r="O23" s="43"/>
      <c r="P23" s="50"/>
      <c r="Q23" s="50"/>
    </row>
    <row r="24" spans="1:17" ht="12.75">
      <c r="A24" s="106">
        <f t="shared" si="4"/>
        <v>42489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3"/>
        <v>0</v>
      </c>
      <c r="N24" s="109"/>
      <c r="O24" s="43"/>
      <c r="P24" s="50"/>
      <c r="Q24" s="50"/>
    </row>
    <row r="25" spans="1:17" ht="12.75">
      <c r="A25" s="136">
        <f t="shared" si="4"/>
        <v>42490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3"/>
        <v>0</v>
      </c>
      <c r="N25" s="114"/>
      <c r="O25" s="43"/>
      <c r="P25" s="50"/>
      <c r="Q25" s="50"/>
    </row>
    <row r="26" spans="1:17" ht="12.75">
      <c r="A26" s="132">
        <f>A25+3</f>
        <v>42493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3"/>
        <v>0</v>
      </c>
      <c r="N26" s="135"/>
      <c r="O26" s="43"/>
      <c r="P26" s="50"/>
      <c r="Q26" s="50"/>
    </row>
    <row r="27" spans="1:17" ht="12.75">
      <c r="A27" s="106">
        <f>A26+1</f>
        <v>42494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3"/>
        <v>0</v>
      </c>
      <c r="N27" s="109"/>
      <c r="O27" s="43"/>
      <c r="P27" s="50"/>
      <c r="Q27" s="50"/>
    </row>
    <row r="28" spans="1:17" ht="12.75">
      <c r="A28" s="106">
        <f t="shared" si="4"/>
        <v>42495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3"/>
        <v>0</v>
      </c>
      <c r="N28" s="109"/>
      <c r="O28" s="43"/>
      <c r="P28" s="50"/>
      <c r="Q28" s="50"/>
    </row>
    <row r="29" spans="1:17" ht="12.75">
      <c r="A29" s="106">
        <f t="shared" si="4"/>
        <v>42496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3"/>
        <v>0</v>
      </c>
      <c r="N29" s="109"/>
      <c r="O29" s="60"/>
      <c r="P29" s="50"/>
      <c r="Q29" s="50"/>
    </row>
    <row r="30" spans="1:17" ht="13.5" thickBot="1">
      <c r="A30" s="110">
        <f t="shared" si="4"/>
        <v>42497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33" t="s">
        <v>36</v>
      </c>
      <c r="J30" s="112"/>
      <c r="K30" s="103">
        <f t="shared" si="1"/>
        <v>0</v>
      </c>
      <c r="L30" s="107">
        <f t="shared" si="0"/>
        <v>0.29166666666666663</v>
      </c>
      <c r="M30" s="113">
        <f t="shared" si="3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2">
    <mergeCell ref="B38:C38"/>
    <mergeCell ref="I8:J8"/>
  </mergeCells>
  <conditionalFormatting sqref="A11:A30">
    <cfRule type="cellIs" priority="4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K11" sqref="K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5</v>
      </c>
      <c r="P3" s="41"/>
      <c r="Q3" s="45"/>
      <c r="R3" s="45"/>
    </row>
    <row r="4" spans="1:18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42527</v>
      </c>
      <c r="P4" s="69"/>
      <c r="Q4" s="45"/>
      <c r="R4" s="45"/>
    </row>
    <row r="5" spans="1:18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4'!$M$31</f>
        <v>0</v>
      </c>
      <c r="N10" s="117">
        <f>'Period 4'!N31</f>
        <v>0</v>
      </c>
      <c r="O10" s="43"/>
    </row>
    <row r="11" spans="1:15" ht="12.75">
      <c r="A11" s="102">
        <f>'Period 4'!O4+1</f>
        <v>42500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42501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Q12" s="61"/>
    </row>
    <row r="13" spans="1:15" ht="12.75">
      <c r="A13" s="106">
        <f aca="true" t="shared" si="3" ref="A13:A20">A12+1</f>
        <v>42502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42503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42504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42507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42508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42509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42510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42511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42514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42515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42516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42517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42518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42521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42522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42523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60"/>
    </row>
    <row r="29" spans="1:15" ht="12.75">
      <c r="A29" s="106">
        <f t="shared" si="4"/>
        <v>42524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42525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K11" sqref="K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42187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6</v>
      </c>
      <c r="P3" s="41"/>
      <c r="Q3" s="45"/>
      <c r="R3" s="45"/>
    </row>
    <row r="4" spans="1:18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42555</v>
      </c>
      <c r="P4" s="69"/>
      <c r="Q4" s="45"/>
      <c r="R4" s="45"/>
    </row>
    <row r="5" spans="1:18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5'!$M$31</f>
        <v>0</v>
      </c>
      <c r="N10" s="117">
        <f>'Period 5'!N31</f>
        <v>0</v>
      </c>
      <c r="O10" s="43"/>
    </row>
    <row r="11" spans="1:15" ht="12.75">
      <c r="A11" s="102">
        <f>'Period 5'!O4+1</f>
        <v>42528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42529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42530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42531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42532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42535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42536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42537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42538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42539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42542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42543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42544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42545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42546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42549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42550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42551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42552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42553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K11" sqref="K11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7</v>
      </c>
      <c r="P3" s="41"/>
      <c r="Q3" s="45"/>
      <c r="R3" s="45"/>
    </row>
    <row r="4" spans="1:18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42583</v>
      </c>
      <c r="P4" s="69"/>
      <c r="Q4" s="45"/>
      <c r="R4" s="45"/>
    </row>
    <row r="5" spans="1:18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6'!$M$31</f>
        <v>0</v>
      </c>
      <c r="N10" s="117">
        <f>'Period 6'!N31</f>
        <v>0</v>
      </c>
      <c r="O10" s="43"/>
    </row>
    <row r="11" spans="1:17" ht="12.75">
      <c r="A11" s="102">
        <f>'Period 6'!O4+1</f>
        <v>42556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Q11" s="74"/>
    </row>
    <row r="12" spans="1:15" ht="12.75">
      <c r="A12" s="106">
        <f>A11+1</f>
        <v>42557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42558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42559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42560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42563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42564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42565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42566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42567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42570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42571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42572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42573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42574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42577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42578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42579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42580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42581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K11" sqref="K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9.851562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8</v>
      </c>
      <c r="P3" s="41"/>
      <c r="Q3" s="45"/>
      <c r="R3" s="45"/>
    </row>
    <row r="4" spans="1:18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42611</v>
      </c>
      <c r="P4" s="69"/>
      <c r="Q4" s="45"/>
      <c r="R4" s="45"/>
    </row>
    <row r="5" spans="1:18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7'!$M$31</f>
        <v>0</v>
      </c>
      <c r="N10" s="117">
        <f>'Period 7'!N31</f>
        <v>0</v>
      </c>
      <c r="O10" s="43"/>
    </row>
    <row r="11" spans="1:15" ht="12.75">
      <c r="A11" s="102">
        <f>'Period 7'!O4+1</f>
        <v>42584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42585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42586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42587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42588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42591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42592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42593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42594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42595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42598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42599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42600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42601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42602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42605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42606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42607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42608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42609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K11" sqref="K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1.0039062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9</v>
      </c>
      <c r="P3" s="41"/>
      <c r="Q3" s="45"/>
      <c r="R3" s="45"/>
    </row>
    <row r="4" spans="1:18" ht="15.7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42639</v>
      </c>
      <c r="P4" s="69"/>
      <c r="Q4" s="45"/>
      <c r="R4" s="45"/>
    </row>
    <row r="5" spans="1:18" ht="15.7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8'!$M$31</f>
        <v>0</v>
      </c>
      <c r="N10" s="117">
        <f>'Period 8'!N31</f>
        <v>0</v>
      </c>
      <c r="O10" s="43"/>
    </row>
    <row r="11" spans="1:15" ht="12.75">
      <c r="A11" s="102">
        <f>'Period 8'!O4+1</f>
        <v>42612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42613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42614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42615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42616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12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42619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33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42620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42621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42622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42623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12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42626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33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42627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42628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42629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42630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12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42633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33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42634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42635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42636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42637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42333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MACLEOD</dc:creator>
  <cp:keywords/>
  <dc:description/>
  <cp:lastModifiedBy>Audrey Bell</cp:lastModifiedBy>
  <cp:lastPrinted>2014-01-03T12:17:52Z</cp:lastPrinted>
  <dcterms:created xsi:type="dcterms:W3CDTF">1998-07-22T14:48:24Z</dcterms:created>
  <dcterms:modified xsi:type="dcterms:W3CDTF">2019-11-26T16:12:47Z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HCREF-50-20</vt:lpwstr>
  </property>
  <property fmtid="{D5CDD505-2E9C-101B-9397-08002B2CF9AE}" pid="4" name="_dlc_DocIdItemGuid">
    <vt:lpwstr>2f8d579a-47a3-409f-886e-d782bcbded7f</vt:lpwstr>
  </property>
  <property fmtid="{D5CDD505-2E9C-101B-9397-08002B2CF9AE}" pid="5" name="_dlc_DocIdUrl">
    <vt:lpwstr>http://ntsp2010web/sites/Activities/bs/_layouts/DocIdRedir.aspx?ID=HCREF-50-20, HCREF-50-20</vt:lpwstr>
  </property>
  <property fmtid="{D5CDD505-2E9C-101B-9397-08002B2CF9AE}" pid="6" name="display_urn:schemas-microsoft-com:office:office#User">
    <vt:lpwstr>Pamela Cumming</vt:lpwstr>
  </property>
  <property fmtid="{D5CDD505-2E9C-101B-9397-08002B2CF9AE}" pid="7" name="User">
    <vt:lpwstr>255</vt:lpwstr>
  </property>
  <property fmtid="{D5CDD505-2E9C-101B-9397-08002B2CF9AE}" pid="8" name="ContentTypeId">
    <vt:lpwstr>0x010100CB7880015EF7DC46A7D0CA31A2B07328</vt:lpwstr>
  </property>
</Properties>
</file>