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32760" yWindow="32760" windowWidth="20500" windowHeight="8930" tabRatio="912" activeTab="0"/>
  </bookViews>
  <sheets>
    <sheet name="Period 1" sheetId="1" r:id="rId1"/>
    <sheet name="Period 2" sheetId="2" r:id="rId2"/>
    <sheet name="Period 3" sheetId="3" r:id="rId3"/>
    <sheet name="Period 4" sheetId="4" r:id="rId4"/>
    <sheet name="Period 5" sheetId="5" r:id="rId5"/>
    <sheet name="Period 6" sheetId="6" r:id="rId6"/>
    <sheet name="Period 7" sheetId="7" r:id="rId7"/>
    <sheet name="Period 8" sheetId="8" r:id="rId8"/>
    <sheet name="Period 9" sheetId="9" r:id="rId9"/>
    <sheet name="Period 10" sheetId="10" r:id="rId10"/>
    <sheet name="Period 11" sheetId="11" r:id="rId11"/>
    <sheet name="Period 12" sheetId="12" r:id="rId12"/>
    <sheet name="Period 13" sheetId="13" r:id="rId13"/>
    <sheet name="Sheet1" sheetId="14" r:id="rId14"/>
  </sheets>
  <definedNames>
    <definedName name="_xlnm.Print_Area" localSheetId="0">'Period 1'!$A$1:$O$38</definedName>
    <definedName name="_xlnm.Print_Area" localSheetId="9">'Period 10'!$A$1:$O$38</definedName>
    <definedName name="_xlnm.Print_Area" localSheetId="10">'Period 11'!$A$1:$O$38</definedName>
    <definedName name="_xlnm.Print_Area" localSheetId="11">'Period 12'!$A$1:$O$38</definedName>
    <definedName name="_xlnm.Print_Area" localSheetId="12">'Period 13'!$A$1:$O$38</definedName>
    <definedName name="_xlnm.Print_Area" localSheetId="1">'Period 2'!$A$1:$O$38</definedName>
    <definedName name="_xlnm.Print_Area" localSheetId="2">'Period 3'!$A$1:$O$38</definedName>
    <definedName name="_xlnm.Print_Area" localSheetId="3">'Period 4'!$A$1:$O$38</definedName>
    <definedName name="_xlnm.Print_Area" localSheetId="4">'Period 5'!$A$1:$O$38</definedName>
    <definedName name="_xlnm.Print_Area" localSheetId="5">'Period 6'!$A$1:$O$38</definedName>
    <definedName name="_xlnm.Print_Area" localSheetId="6">'Period 7'!$A$1:$O$38</definedName>
    <definedName name="_xlnm.Print_Area" localSheetId="7">'Period 8'!$A$1:$O$38</definedName>
    <definedName name="_xlnm.Print_Area" localSheetId="8">'Period 9'!$A$1:$O$38</definedName>
  </definedNames>
  <calcPr fullCalcOnLoad="1"/>
</workbook>
</file>

<file path=xl/sharedStrings.xml><?xml version="1.0" encoding="utf-8"?>
<sst xmlns="http://schemas.openxmlformats.org/spreadsheetml/2006/main" count="768" uniqueCount="46">
  <si>
    <t>FLEXIBLE WORKING HOURS</t>
  </si>
  <si>
    <t xml:space="preserve">  RECORD OF ATTENDANCE</t>
  </si>
  <si>
    <t>Accounting Period</t>
  </si>
  <si>
    <t>CUM.</t>
  </si>
  <si>
    <t>ATTENDANCE</t>
  </si>
  <si>
    <t>ADJUSTMENT</t>
  </si>
  <si>
    <t>DAILY</t>
  </si>
  <si>
    <t>DATE</t>
  </si>
  <si>
    <t>DAY</t>
  </si>
  <si>
    <t>IN</t>
  </si>
  <si>
    <t>OUT</t>
  </si>
  <si>
    <t>REASON</t>
  </si>
  <si>
    <t>AUTH.</t>
  </si>
  <si>
    <t>+/- TIME</t>
  </si>
  <si>
    <t>TOTAL</t>
  </si>
  <si>
    <t xml:space="preserve">  Balance b/forward</t>
  </si>
  <si>
    <t>MON</t>
  </si>
  <si>
    <t>TUES</t>
  </si>
  <si>
    <t>WED</t>
  </si>
  <si>
    <t>THURS</t>
  </si>
  <si>
    <t>FRI</t>
  </si>
  <si>
    <t xml:space="preserve">  Balance c/forward</t>
  </si>
  <si>
    <t xml:space="preserve">  I hereby certify that this is a true record of my attendance.</t>
  </si>
  <si>
    <t>Date :</t>
  </si>
  <si>
    <t>Std Hours</t>
  </si>
  <si>
    <t>Holiday</t>
  </si>
  <si>
    <t>:30</t>
  </si>
  <si>
    <t>Name :</t>
  </si>
  <si>
    <t>Section/Unit :</t>
  </si>
  <si>
    <t>Balance</t>
  </si>
  <si>
    <t>Service :</t>
  </si>
  <si>
    <t xml:space="preserve">  Balances b/forward</t>
  </si>
  <si>
    <t xml:space="preserve">  NOTE:  Adjustments must be authorised by the section leader, or</t>
  </si>
  <si>
    <t xml:space="preserve">              other nominated person, with their initials in the "Auth" column.</t>
  </si>
  <si>
    <t>Printed</t>
  </si>
  <si>
    <t>End Date</t>
  </si>
  <si>
    <t>Roads and Community Works</t>
  </si>
  <si>
    <t>Tecs</t>
  </si>
  <si>
    <t>Type Here</t>
  </si>
  <si>
    <t>Public Holiday</t>
  </si>
  <si>
    <t>Leave Allowance:</t>
  </si>
  <si>
    <t>Checked By:</t>
  </si>
  <si>
    <t>Checked By|:</t>
  </si>
  <si>
    <t>Signature:</t>
  </si>
  <si>
    <t>Approved and Authorised by :</t>
  </si>
  <si>
    <t xml:space="preserve"> Approved and Authorised by :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</si>
</sst>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h]:mm"/>
    <numFmt numFmtId="165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name val="Times New Roman"/>
      <family val="1"/>
    </font>
    <font>
      <sz val="18"/>
      <name val="Arial"/>
      <family val="2"/>
    </font>
    <font>
      <b/>
      <sz val="12"/>
      <name val="Times New Roman"/>
      <family val="1"/>
    </font>
    <font>
      <i/>
      <sz val="12"/>
      <color indexed="12"/>
      <name val="MS Serif"/>
      <family val="1"/>
    </font>
    <font>
      <i/>
      <sz val="10"/>
      <name val="MS Serif"/>
      <family val="1"/>
    </font>
    <font>
      <b/>
      <sz val="11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1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ck"/>
      <bottom style="thick"/>
    </border>
    <border>
      <left style="thick"/>
      <right style="thin"/>
      <top/>
      <bottom/>
    </border>
    <border>
      <left style="thin"/>
      <right style="thin"/>
      <top style="thin"/>
      <bottom style="thin">
        <color indexed="47"/>
      </bottom>
    </border>
    <border>
      <left style="thin"/>
      <right style="thin"/>
      <top style="thin">
        <color indexed="47"/>
      </top>
      <bottom style="thin">
        <color indexed="47"/>
      </bottom>
    </border>
    <border>
      <left style="thin"/>
      <right style="thin"/>
      <top style="thin">
        <color indexed="47"/>
      </top>
      <bottom/>
    </border>
    <border>
      <left style="thin"/>
      <right style="thin"/>
      <top style="thin">
        <color indexed="47"/>
      </top>
      <bottom style="thin"/>
    </border>
    <border>
      <left style="thin"/>
      <right>
        <color indexed="63"/>
      </right>
      <top style="thin">
        <color indexed="47"/>
      </top>
      <bottom style="thin">
        <color indexed="47"/>
      </bottom>
    </border>
    <border>
      <left style="thin"/>
      <right style="thin"/>
      <top>
        <color indexed="63"/>
      </top>
      <bottom style="thin">
        <color indexed="47"/>
      </bottom>
    </border>
    <border>
      <left/>
      <right/>
      <top style="thin">
        <color indexed="47"/>
      </top>
      <bottom style="thin"/>
    </border>
    <border>
      <left>
        <color indexed="63"/>
      </left>
      <right style="thin"/>
      <top style="thin">
        <color indexed="47"/>
      </top>
      <bottom style="thin">
        <color indexed="47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0" borderId="20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10" fillId="0" borderId="19" xfId="0" applyFont="1" applyBorder="1" applyAlignment="1">
      <alignment horizontal="centerContinuous"/>
    </xf>
    <xf numFmtId="0" fontId="10" fillId="0" borderId="18" xfId="0" applyFont="1" applyBorder="1" applyAlignment="1">
      <alignment horizontal="centerContinuous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20" fontId="13" fillId="0" borderId="0" xfId="0" applyNumberFormat="1" applyFont="1" applyBorder="1" applyAlignment="1">
      <alignment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2" fillId="0" borderId="13" xfId="0" applyFont="1" applyBorder="1" applyAlignment="1">
      <alignment/>
    </xf>
    <xf numFmtId="14" fontId="5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4" fontId="7" fillId="0" borderId="24" xfId="0" applyNumberFormat="1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21" xfId="0" applyNumberFormat="1" applyBorder="1" applyAlignment="1">
      <alignment/>
    </xf>
    <xf numFmtId="14" fontId="4" fillId="0" borderId="22" xfId="0" applyNumberFormat="1" applyFont="1" applyBorder="1" applyAlignment="1">
      <alignment horizontal="center"/>
    </xf>
    <xf numFmtId="14" fontId="0" fillId="33" borderId="24" xfId="0" applyNumberFormat="1" applyFill="1" applyBorder="1" applyAlignment="1">
      <alignment/>
    </xf>
    <xf numFmtId="14" fontId="0" fillId="0" borderId="11" xfId="0" applyNumberFormat="1" applyBorder="1" applyAlignment="1">
      <alignment/>
    </xf>
    <xf numFmtId="14" fontId="0" fillId="0" borderId="17" xfId="0" applyNumberFormat="1" applyBorder="1" applyAlignment="1">
      <alignment/>
    </xf>
    <xf numFmtId="14" fontId="0" fillId="0" borderId="0" xfId="0" applyNumberFormat="1" applyAlignment="1">
      <alignment/>
    </xf>
    <xf numFmtId="20" fontId="0" fillId="0" borderId="18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165" fontId="2" fillId="0" borderId="25" xfId="0" applyNumberFormat="1" applyFont="1" applyBorder="1" applyAlignment="1">
      <alignment horizontal="center"/>
    </xf>
    <xf numFmtId="20" fontId="13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14" fillId="0" borderId="19" xfId="52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Alignment="1">
      <alignment/>
    </xf>
    <xf numFmtId="165" fontId="0" fillId="0" borderId="0" xfId="0" applyNumberFormat="1" applyFont="1" applyAlignment="1">
      <alignment/>
    </xf>
    <xf numFmtId="0" fontId="2" fillId="0" borderId="21" xfId="0" applyFont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0" fontId="16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20" fontId="0" fillId="0" borderId="0" xfId="0" applyNumberFormat="1" applyFill="1" applyBorder="1" applyAlignment="1">
      <alignment/>
    </xf>
    <xf numFmtId="20" fontId="0" fillId="34" borderId="14" xfId="0" applyNumberFormat="1" applyFill="1" applyBorder="1" applyAlignment="1">
      <alignment/>
    </xf>
    <xf numFmtId="20" fontId="0" fillId="34" borderId="18" xfId="0" applyNumberFormat="1" applyFill="1" applyBorder="1" applyAlignment="1">
      <alignment/>
    </xf>
    <xf numFmtId="14" fontId="7" fillId="34" borderId="24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4" fontId="7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NumberFormat="1" applyFont="1" applyFill="1" applyBorder="1" applyAlignment="1">
      <alignment horizontal="left"/>
    </xf>
    <xf numFmtId="0" fontId="0" fillId="0" borderId="21" xfId="0" applyBorder="1" applyAlignment="1">
      <alignment/>
    </xf>
    <xf numFmtId="165" fontId="0" fillId="0" borderId="16" xfId="0" applyNumberFormat="1" applyBorder="1" applyAlignment="1">
      <alignment/>
    </xf>
    <xf numFmtId="165" fontId="2" fillId="0" borderId="26" xfId="0" applyNumberFormat="1" applyFont="1" applyBorder="1" applyAlignment="1">
      <alignment horizontal="center"/>
    </xf>
    <xf numFmtId="0" fontId="7" fillId="0" borderId="13" xfId="0" applyNumberFormat="1" applyFont="1" applyFill="1" applyBorder="1" applyAlignment="1">
      <alignment horizontal="left"/>
    </xf>
    <xf numFmtId="164" fontId="0" fillId="0" borderId="15" xfId="0" applyNumberFormat="1" applyBorder="1" applyAlignment="1">
      <alignment horizontal="centerContinuous"/>
    </xf>
    <xf numFmtId="164" fontId="16" fillId="0" borderId="15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13" xfId="0" applyFont="1" applyFill="1" applyBorder="1" applyAlignment="1">
      <alignment horizontal="left"/>
    </xf>
    <xf numFmtId="0" fontId="7" fillId="0" borderId="10" xfId="0" applyFont="1" applyBorder="1" applyAlignment="1">
      <alignment/>
    </xf>
    <xf numFmtId="14" fontId="0" fillId="33" borderId="23" xfId="0" applyNumberFormat="1" applyFill="1" applyBorder="1" applyAlignment="1">
      <alignment/>
    </xf>
    <xf numFmtId="0" fontId="0" fillId="33" borderId="23" xfId="0" applyFill="1" applyBorder="1" applyAlignment="1">
      <alignment/>
    </xf>
    <xf numFmtId="0" fontId="10" fillId="0" borderId="22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4" fontId="11" fillId="0" borderId="27" xfId="0" applyNumberFormat="1" applyFont="1" applyBorder="1" applyAlignment="1">
      <alignment horizontal="center"/>
    </xf>
    <xf numFmtId="0" fontId="12" fillId="0" borderId="27" xfId="0" applyFont="1" applyBorder="1" applyAlignment="1">
      <alignment horizontal="left"/>
    </xf>
    <xf numFmtId="20" fontId="13" fillId="0" borderId="27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0" fontId="0" fillId="0" borderId="27" xfId="0" applyBorder="1" applyAlignment="1">
      <alignment horizontal="center"/>
    </xf>
    <xf numFmtId="14" fontId="11" fillId="0" borderId="28" xfId="0" applyNumberFormat="1" applyFont="1" applyBorder="1" applyAlignment="1">
      <alignment horizontal="center"/>
    </xf>
    <xf numFmtId="0" fontId="12" fillId="0" borderId="28" xfId="0" applyFont="1" applyBorder="1" applyAlignment="1">
      <alignment horizontal="left"/>
    </xf>
    <xf numFmtId="20" fontId="13" fillId="0" borderId="28" xfId="0" applyNumberFormat="1" applyFont="1" applyBorder="1" applyAlignment="1">
      <alignment/>
    </xf>
    <xf numFmtId="164" fontId="13" fillId="0" borderId="28" xfId="0" applyNumberFormat="1" applyFont="1" applyBorder="1" applyAlignment="1">
      <alignment/>
    </xf>
    <xf numFmtId="0" fontId="0" fillId="0" borderId="28" xfId="0" applyBorder="1" applyAlignment="1">
      <alignment horizontal="center"/>
    </xf>
    <xf numFmtId="14" fontId="11" fillId="0" borderId="29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20" fontId="13" fillId="0" borderId="29" xfId="0" applyNumberFormat="1" applyFont="1" applyBorder="1" applyAlignment="1">
      <alignment/>
    </xf>
    <xf numFmtId="20" fontId="13" fillId="0" borderId="30" xfId="0" applyNumberFormat="1" applyFont="1" applyBorder="1" applyAlignment="1">
      <alignment/>
    </xf>
    <xf numFmtId="164" fontId="13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14" fontId="0" fillId="0" borderId="11" xfId="0" applyNumberFormat="1" applyFont="1" applyBorder="1" applyAlignment="1">
      <alignment/>
    </xf>
    <xf numFmtId="164" fontId="0" fillId="33" borderId="24" xfId="0" applyNumberFormat="1" applyFill="1" applyBorder="1" applyAlignment="1">
      <alignment/>
    </xf>
    <xf numFmtId="165" fontId="0" fillId="33" borderId="23" xfId="0" applyNumberFormat="1" applyFill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" fillId="0" borderId="20" xfId="0" applyFont="1" applyBorder="1" applyAlignment="1">
      <alignment/>
    </xf>
    <xf numFmtId="0" fontId="2" fillId="0" borderId="11" xfId="0" applyFont="1" applyBorder="1" applyAlignment="1">
      <alignment/>
    </xf>
    <xf numFmtId="14" fontId="0" fillId="0" borderId="17" xfId="0" applyNumberFormat="1" applyFont="1" applyBorder="1" applyAlignment="1">
      <alignment vertical="top"/>
    </xf>
    <xf numFmtId="0" fontId="7" fillId="35" borderId="10" xfId="0" applyFont="1" applyFill="1" applyBorder="1" applyAlignment="1">
      <alignment/>
    </xf>
    <xf numFmtId="165" fontId="2" fillId="34" borderId="23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7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49" fillId="0" borderId="1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20" fontId="13" fillId="0" borderId="31" xfId="0" applyNumberFormat="1" applyFont="1" applyBorder="1" applyAlignment="1">
      <alignment/>
    </xf>
    <xf numFmtId="20" fontId="13" fillId="0" borderId="32" xfId="0" applyNumberFormat="1" applyFont="1" applyBorder="1" applyAlignment="1">
      <alignment/>
    </xf>
    <xf numFmtId="20" fontId="13" fillId="0" borderId="21" xfId="0" applyNumberFormat="1" applyFont="1" applyBorder="1" applyAlignment="1">
      <alignment/>
    </xf>
    <xf numFmtId="14" fontId="11" fillId="0" borderId="32" xfId="0" applyNumberFormat="1" applyFont="1" applyBorder="1" applyAlignment="1">
      <alignment horizontal="center"/>
    </xf>
    <xf numFmtId="0" fontId="12" fillId="0" borderId="32" xfId="0" applyFont="1" applyBorder="1" applyAlignment="1">
      <alignment horizontal="left"/>
    </xf>
    <xf numFmtId="164" fontId="13" fillId="0" borderId="32" xfId="0" applyNumberFormat="1" applyFont="1" applyBorder="1" applyAlignment="1">
      <alignment/>
    </xf>
    <xf numFmtId="0" fontId="0" fillId="0" borderId="32" xfId="0" applyBorder="1" applyAlignment="1">
      <alignment horizontal="center"/>
    </xf>
    <xf numFmtId="14" fontId="11" fillId="0" borderId="30" xfId="0" applyNumberFormat="1" applyFont="1" applyBorder="1" applyAlignment="1">
      <alignment horizontal="center"/>
    </xf>
    <xf numFmtId="164" fontId="13" fillId="0" borderId="30" xfId="0" applyNumberFormat="1" applyFont="1" applyBorder="1" applyAlignment="1">
      <alignment/>
    </xf>
    <xf numFmtId="20" fontId="13" fillId="0" borderId="33" xfId="0" applyNumberFormat="1" applyFont="1" applyBorder="1" applyAlignment="1">
      <alignment/>
    </xf>
    <xf numFmtId="0" fontId="0" fillId="0" borderId="15" xfId="0" applyFont="1" applyBorder="1" applyAlignment="1">
      <alignment/>
    </xf>
    <xf numFmtId="20" fontId="13" fillId="0" borderId="22" xfId="0" applyNumberFormat="1" applyFont="1" applyBorder="1" applyAlignment="1">
      <alignment/>
    </xf>
    <xf numFmtId="20" fontId="13" fillId="0" borderId="34" xfId="0" applyNumberFormat="1" applyFont="1" applyBorder="1" applyAlignment="1">
      <alignment/>
    </xf>
    <xf numFmtId="20" fontId="13" fillId="0" borderId="19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0"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b/>
        <i val="0"/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font>
        <color indexed="10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indexed="10"/>
      </font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indexed="10"/>
      </font>
      <border>
        <left style="thin"/>
        <right style="thin"/>
        <top style="thin"/>
        <bottom style="thin"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b val="0"/>
        <i val="0"/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1"/>
  <sheetViews>
    <sheetView tabSelected="1" zoomScale="96" zoomScaleNormal="96" zoomScalePageLayoutView="0" workbookViewId="0" topLeftCell="A14">
      <selection activeCell="N10" sqref="N10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5742187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  <c r="R1" s="50"/>
    </row>
    <row r="2" spans="1:18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  <c r="R2" s="50"/>
    </row>
    <row r="3" spans="1:21" ht="15">
      <c r="A3" s="28" t="s">
        <v>27</v>
      </c>
      <c r="B3" s="79" t="s">
        <v>38</v>
      </c>
      <c r="C3" s="77"/>
      <c r="D3" s="78"/>
      <c r="E3" s="4"/>
      <c r="F3" s="4"/>
      <c r="G3" s="94"/>
      <c r="H3" s="5"/>
      <c r="I3" s="127"/>
      <c r="J3" s="93"/>
      <c r="K3" s="93"/>
      <c r="L3" s="93"/>
      <c r="M3" s="6"/>
      <c r="N3" s="120" t="s">
        <v>2</v>
      </c>
      <c r="O3" s="122">
        <v>1</v>
      </c>
      <c r="P3" s="41"/>
      <c r="Q3" s="45"/>
      <c r="R3" s="45"/>
      <c r="S3" s="50"/>
      <c r="T3" s="50"/>
      <c r="U3" s="50"/>
    </row>
    <row r="4" spans="1:21" ht="15">
      <c r="A4" s="28" t="s">
        <v>30</v>
      </c>
      <c r="B4" s="125" t="s">
        <v>38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v>43871</v>
      </c>
      <c r="P4" s="90"/>
      <c r="Q4" s="45"/>
      <c r="R4" s="45"/>
      <c r="S4" s="50"/>
      <c r="T4" s="50"/>
      <c r="U4" s="50"/>
    </row>
    <row r="5" spans="1:21" ht="15">
      <c r="A5" s="28" t="s">
        <v>28</v>
      </c>
      <c r="B5" s="55"/>
      <c r="C5" s="76" t="s">
        <v>38</v>
      </c>
      <c r="D5" s="78"/>
      <c r="E5" s="78"/>
      <c r="F5" s="78"/>
      <c r="G5" s="80"/>
      <c r="H5" s="80"/>
      <c r="I5" s="9"/>
      <c r="J5" s="14"/>
      <c r="K5" s="14"/>
      <c r="L5" s="14"/>
      <c r="M5" s="66" t="s">
        <v>24</v>
      </c>
      <c r="N5" s="75">
        <v>0.2916666666666667</v>
      </c>
      <c r="O5" s="65"/>
      <c r="P5" s="91"/>
      <c r="Q5" s="45"/>
      <c r="R5" s="45"/>
      <c r="S5" s="50"/>
      <c r="T5" s="50"/>
      <c r="U5" s="50"/>
    </row>
    <row r="6" spans="1:18" ht="12.75">
      <c r="A6" s="35"/>
      <c r="B6"/>
      <c r="C6"/>
      <c r="D6"/>
      <c r="E6"/>
      <c r="F6"/>
      <c r="G6"/>
      <c r="H6"/>
      <c r="I6"/>
      <c r="J6"/>
      <c r="K6"/>
      <c r="L6"/>
      <c r="M6" s="152" t="s">
        <v>40</v>
      </c>
      <c r="N6" s="152"/>
      <c r="O6" s="130">
        <v>28</v>
      </c>
      <c r="P6" s="134"/>
      <c r="Q6" s="134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15"/>
      <c r="N7"/>
      <c r="O7" s="11"/>
      <c r="P7" s="50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19" t="s">
        <v>3</v>
      </c>
      <c r="N8"/>
      <c r="O8" s="11"/>
      <c r="P8" s="50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15</v>
      </c>
      <c r="M10" s="74">
        <v>0</v>
      </c>
      <c r="N10" s="126"/>
      <c r="O10" s="43"/>
      <c r="P10" s="50"/>
      <c r="Q10" s="50"/>
      <c r="R10" s="50"/>
    </row>
    <row r="11" spans="1:18" ht="12.75">
      <c r="A11" s="101">
        <v>43844</v>
      </c>
      <c r="B11" s="102" t="s">
        <v>16</v>
      </c>
      <c r="C11" s="108">
        <v>0.375</v>
      </c>
      <c r="D11" s="103">
        <v>0.5416666666666666</v>
      </c>
      <c r="E11" s="103">
        <v>0.5833333333333334</v>
      </c>
      <c r="F11" s="108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47"/>
      <c r="Q11" s="22"/>
      <c r="R11" s="22"/>
    </row>
    <row r="12" spans="1:18" ht="12.75">
      <c r="A12" s="106">
        <f>A11+1</f>
        <v>43845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P12" s="50"/>
      <c r="Q12" s="50"/>
      <c r="R12" s="50"/>
    </row>
    <row r="13" spans="1:18" ht="12.75">
      <c r="A13" s="106">
        <f aca="true" t="shared" si="3" ref="A13:A20">A12+1</f>
        <v>43846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  <c r="Q13" s="50"/>
      <c r="R13" s="50"/>
    </row>
    <row r="14" spans="1:18" ht="12.75">
      <c r="A14" s="106">
        <f t="shared" si="3"/>
        <v>43847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  <c r="Q14" s="50"/>
      <c r="R14" s="50"/>
    </row>
    <row r="15" spans="1:18" ht="12.75">
      <c r="A15" s="142">
        <f t="shared" si="3"/>
        <v>43848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  <c r="P15" s="50"/>
      <c r="Q15" s="50"/>
      <c r="R15" s="50"/>
    </row>
    <row r="16" spans="1:18" ht="12.75">
      <c r="A16" s="138">
        <f>A15+3</f>
        <v>43851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  <c r="P16" s="50"/>
      <c r="Q16" s="50"/>
      <c r="R16" s="50"/>
    </row>
    <row r="17" spans="1:18" ht="12.75">
      <c r="A17" s="106">
        <f>A16+1</f>
        <v>43852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  <c r="Q17" s="50"/>
      <c r="R17" s="50"/>
    </row>
    <row r="18" spans="1:18" ht="12.75">
      <c r="A18" s="106">
        <f t="shared" si="3"/>
        <v>43853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  <c r="Q18" s="50"/>
      <c r="R18" s="50"/>
    </row>
    <row r="19" spans="1:18" ht="12.75">
      <c r="A19" s="106">
        <f t="shared" si="3"/>
        <v>43854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Q19" s="50"/>
      <c r="R19" s="50"/>
    </row>
    <row r="20" spans="1:18" ht="12.75">
      <c r="A20" s="142">
        <f t="shared" si="3"/>
        <v>43855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  <c r="P20" s="50"/>
      <c r="Q20" s="50"/>
      <c r="R20" s="50"/>
    </row>
    <row r="21" spans="1:18" ht="12.75">
      <c r="A21" s="138">
        <f>A20+3</f>
        <v>43858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  <c r="P21" s="50"/>
      <c r="Q21" s="50"/>
      <c r="R21" s="50"/>
    </row>
    <row r="22" spans="1:18" ht="12.75">
      <c r="A22" s="106">
        <f>A21+1</f>
        <v>43859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  <c r="Q22" s="50"/>
      <c r="R22" s="50"/>
    </row>
    <row r="23" spans="1:18" ht="12.75">
      <c r="A23" s="106">
        <f aca="true" t="shared" si="4" ref="A23:A30">A22+1</f>
        <v>43860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  <c r="P23" s="50"/>
      <c r="Q23" s="50"/>
      <c r="R23" s="50"/>
    </row>
    <row r="24" spans="1:18" ht="12.75">
      <c r="A24" s="106">
        <f t="shared" si="4"/>
        <v>43861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  <c r="Q24" s="50"/>
      <c r="R24" s="50"/>
    </row>
    <row r="25" spans="1:18" ht="12.75">
      <c r="A25" s="142">
        <f t="shared" si="4"/>
        <v>43862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  <c r="P25" s="50"/>
      <c r="Q25" s="50"/>
      <c r="R25" s="50"/>
    </row>
    <row r="26" spans="1:18" ht="12.75">
      <c r="A26" s="138">
        <f>A25+3</f>
        <v>43865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  <c r="P26" s="50"/>
      <c r="Q26" s="50"/>
      <c r="R26" s="50"/>
    </row>
    <row r="27" spans="1:18" ht="12.75">
      <c r="A27" s="106">
        <f>A26+1</f>
        <v>43866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  <c r="Q27" s="50"/>
      <c r="R27" s="50"/>
    </row>
    <row r="28" spans="1:18" ht="12.75">
      <c r="A28" s="106">
        <f t="shared" si="4"/>
        <v>43867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  <c r="Q28" s="50"/>
      <c r="R28" s="50"/>
    </row>
    <row r="29" spans="1:18" ht="12.75">
      <c r="A29" s="106">
        <f t="shared" si="4"/>
        <v>43868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  <c r="Q29" s="50"/>
      <c r="R29" s="50"/>
    </row>
    <row r="30" spans="1:18" ht="13.5" thickBot="1">
      <c r="A30" s="111">
        <f t="shared" si="4"/>
        <v>43869</v>
      </c>
      <c r="B30" s="112" t="s">
        <v>20</v>
      </c>
      <c r="C30" s="108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  <c r="Q30" s="50"/>
      <c r="R30" s="50"/>
    </row>
    <row r="31" spans="1:18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2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129" t="s">
        <v>43</v>
      </c>
      <c r="J32" s="8"/>
      <c r="K32" s="8"/>
      <c r="L32" s="8"/>
      <c r="M32" s="63"/>
      <c r="N32"/>
      <c r="O32" s="87">
        <f>O6+N31</f>
        <v>28</v>
      </c>
      <c r="P32" s="50"/>
      <c r="Q32" s="50"/>
      <c r="R32" s="50"/>
    </row>
    <row r="33" spans="1:18" ht="18.75" customHeight="1">
      <c r="A33" s="34"/>
      <c r="B33" s="14"/>
      <c r="C33" s="56"/>
      <c r="D33" s="14"/>
      <c r="E33" s="14"/>
      <c r="F33" s="14"/>
      <c r="G33" s="14"/>
      <c r="H33" s="14"/>
      <c r="I33" s="133" t="s">
        <v>41</v>
      </c>
      <c r="J33" s="14"/>
      <c r="K33" s="14"/>
      <c r="L33" s="14"/>
      <c r="M33" s="12"/>
      <c r="N33" s="14"/>
      <c r="O33" s="13"/>
      <c r="P33" s="50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  <c r="R35" s="50"/>
    </row>
    <row r="36" spans="1:18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  <c r="R36" s="50"/>
    </row>
    <row r="37" spans="1:18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  <c r="R37" s="50"/>
    </row>
    <row r="38" spans="1:18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  <c r="R38" s="50"/>
    </row>
    <row r="39" spans="1:18" ht="12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3" stopIfTrue="1" timePeriod="today">
      <formula>FLOOR(A11,1)=TODAY()</formula>
    </cfRule>
    <cfRule type="cellIs" priority="2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3">
      <selection activeCell="H28" sqref="H28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57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10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44123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9'!$M$31</f>
        <v>0</v>
      </c>
      <c r="N10" s="119">
        <f>'Period 9'!N31</f>
        <v>0</v>
      </c>
      <c r="O10" s="43"/>
    </row>
    <row r="11" spans="1:15" ht="12.75">
      <c r="A11" s="101">
        <f>'Period 9'!O4+1</f>
        <v>44096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44097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44098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44099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44100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44103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44104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44105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44106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44107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44110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44111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44112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44113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44114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44117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44118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44119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44120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44121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9'!O32-SUM(N11:N30)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I27" sqref="I27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11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44151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10'!$M$31</f>
        <v>0</v>
      </c>
      <c r="N10" s="119">
        <f>'Period 10'!N31</f>
        <v>0</v>
      </c>
      <c r="O10" s="43"/>
    </row>
    <row r="11" spans="1:15" ht="12.75">
      <c r="A11" s="101">
        <f>'Period 10'!O4+1</f>
        <v>44124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44125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44126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44127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44128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44131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44132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44133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44134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44135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44138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44139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44140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44141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44142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44145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44146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44147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44148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44149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10'!O32-SUM(N11:N30)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K26" sqref="K26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12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44179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11'!$M$31</f>
        <v>0</v>
      </c>
      <c r="N10" s="119">
        <f>'Period 11'!N31</f>
        <v>0</v>
      </c>
      <c r="O10" s="43"/>
    </row>
    <row r="11" spans="1:15" ht="12.75">
      <c r="A11" s="101">
        <f>'Period 11'!O4+1</f>
        <v>44152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44153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44154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44155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44156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44159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44160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44161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44162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44163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44166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44167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44168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44169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44170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44173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44174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44175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44176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44177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11'!O32-SUM(N11:N30)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6" zoomScaleNormal="96" zoomScalePageLayoutView="0" workbookViewId="0" topLeftCell="A3">
      <selection activeCell="I27" sqref="I27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3">
        <v>13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44207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12'!$M$31</f>
        <v>0</v>
      </c>
      <c r="N10" s="119">
        <f>'Period 12'!N31</f>
        <v>0</v>
      </c>
      <c r="O10" s="43"/>
      <c r="P10" s="50"/>
      <c r="Q10" s="50"/>
    </row>
    <row r="11" spans="1:17" ht="12.75">
      <c r="A11" s="101">
        <f>'Period 12'!O4+1</f>
        <v>44180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J11" s="103"/>
      <c r="K11" s="103">
        <f aca="true" t="shared" si="0" ref="K11:K30">L11-$N$5</f>
        <v>0</v>
      </c>
      <c r="L11" s="108">
        <f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 aca="true" t="shared" si="1" ref="M11:M30">SUM(K11+M10)</f>
        <v>0</v>
      </c>
      <c r="N11" s="105"/>
      <c r="O11" s="43"/>
      <c r="P11" s="50"/>
      <c r="Q11" s="50"/>
    </row>
    <row r="12" spans="1:17" ht="12.75">
      <c r="A12" s="106">
        <f>A11+1</f>
        <v>44181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35"/>
      <c r="I12" s="145"/>
      <c r="J12" s="108"/>
      <c r="K12" s="108">
        <f t="shared" si="0"/>
        <v>0</v>
      </c>
      <c r="L12" s="108">
        <f aca="true" t="shared" si="2" ref="L12:L30">IF(ISBLANK(C12),0,(MIN(D12,TIME(23,59,0))-MAX(C12,TIME(0,0,0))))+IF(ISBLANK(E12),0,(MIN(F12,TIME(23,59,0))-MAX(E12,TIME(0,0,0))))+IF(ISBLANK(G12),0,(MIN(H12,TIME(23,59,0))-(MIN(MAX(G12,TIME(0,0,0)),TIME(23,59,0)))))</f>
        <v>0.29166666666666663</v>
      </c>
      <c r="M12" s="109">
        <f t="shared" si="1"/>
        <v>0</v>
      </c>
      <c r="N12" s="110"/>
      <c r="O12" s="43"/>
      <c r="P12" s="50"/>
      <c r="Q12" s="50"/>
    </row>
    <row r="13" spans="1:17" ht="12.75">
      <c r="A13" s="106">
        <f aca="true" t="shared" si="3" ref="A13:A20">A12+1</f>
        <v>44182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J13" s="108"/>
      <c r="K13" s="108">
        <f t="shared" si="0"/>
        <v>0</v>
      </c>
      <c r="L13" s="108">
        <f t="shared" si="2"/>
        <v>0.29166666666666663</v>
      </c>
      <c r="M13" s="109">
        <f t="shared" si="1"/>
        <v>0</v>
      </c>
      <c r="N13" s="110"/>
      <c r="O13" s="43"/>
      <c r="P13" s="50"/>
      <c r="Q13" s="50"/>
    </row>
    <row r="14" spans="1:17" ht="12.75">
      <c r="A14" s="106">
        <f t="shared" si="3"/>
        <v>44183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J14" s="108"/>
      <c r="K14" s="108">
        <f t="shared" si="0"/>
        <v>0</v>
      </c>
      <c r="L14" s="108">
        <f t="shared" si="2"/>
        <v>0.29166666666666663</v>
      </c>
      <c r="M14" s="109">
        <f t="shared" si="1"/>
        <v>0</v>
      </c>
      <c r="N14" s="110"/>
      <c r="O14" s="43"/>
      <c r="P14" s="50"/>
      <c r="Q14" s="50"/>
    </row>
    <row r="15" spans="1:17" ht="12.75">
      <c r="A15" s="142">
        <f t="shared" si="3"/>
        <v>44184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46"/>
      <c r="J15" s="114"/>
      <c r="K15" s="114">
        <f t="shared" si="0"/>
        <v>0</v>
      </c>
      <c r="L15" s="108">
        <f t="shared" si="2"/>
        <v>0.29166666666666663</v>
      </c>
      <c r="M15" s="143">
        <f t="shared" si="1"/>
        <v>0</v>
      </c>
      <c r="N15" s="116"/>
      <c r="O15" s="43"/>
      <c r="P15" s="50"/>
      <c r="Q15" s="50"/>
    </row>
    <row r="16" spans="1:17" ht="12.75">
      <c r="A16" s="138">
        <f>A15+3</f>
        <v>44187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7"/>
      <c r="J16" s="136"/>
      <c r="K16" s="136">
        <f t="shared" si="0"/>
        <v>0</v>
      </c>
      <c r="L16" s="108">
        <f t="shared" si="2"/>
        <v>0.29166666666666663</v>
      </c>
      <c r="M16" s="140">
        <f t="shared" si="1"/>
        <v>0</v>
      </c>
      <c r="N16" s="141"/>
      <c r="O16" s="43"/>
      <c r="P16" s="50"/>
      <c r="Q16" s="50"/>
    </row>
    <row r="17" spans="1:17" ht="12.75">
      <c r="A17" s="106">
        <f>A16+1</f>
        <v>44188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37"/>
      <c r="J17" s="108"/>
      <c r="K17" s="108">
        <f t="shared" si="0"/>
        <v>0</v>
      </c>
      <c r="L17" s="108">
        <f t="shared" si="2"/>
        <v>0.29166666666666663</v>
      </c>
      <c r="M17" s="109">
        <f t="shared" si="1"/>
        <v>0</v>
      </c>
      <c r="N17" s="110"/>
      <c r="O17" s="43"/>
      <c r="P17" s="50"/>
      <c r="Q17" s="50"/>
    </row>
    <row r="18" spans="1:17" ht="12.75">
      <c r="A18" s="106">
        <f t="shared" si="3"/>
        <v>44189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35"/>
      <c r="I18" s="137" t="s">
        <v>39</v>
      </c>
      <c r="J18" s="147"/>
      <c r="K18" s="108">
        <f t="shared" si="0"/>
        <v>0</v>
      </c>
      <c r="L18" s="108">
        <f t="shared" si="2"/>
        <v>0.29166666666666663</v>
      </c>
      <c r="M18" s="109">
        <f t="shared" si="1"/>
        <v>0</v>
      </c>
      <c r="N18" s="110"/>
      <c r="O18" s="43"/>
      <c r="P18" s="50"/>
      <c r="Q18" s="50"/>
    </row>
    <row r="19" spans="1:17" ht="12.75">
      <c r="A19" s="106">
        <f t="shared" si="3"/>
        <v>44190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35"/>
      <c r="I19" s="137" t="s">
        <v>39</v>
      </c>
      <c r="J19" s="147"/>
      <c r="K19" s="108">
        <f t="shared" si="0"/>
        <v>0</v>
      </c>
      <c r="L19" s="108">
        <f t="shared" si="2"/>
        <v>0.29166666666666663</v>
      </c>
      <c r="M19" s="109">
        <f t="shared" si="1"/>
        <v>0</v>
      </c>
      <c r="N19" s="110"/>
      <c r="O19" s="43"/>
      <c r="P19" s="50"/>
      <c r="Q19" s="50"/>
    </row>
    <row r="20" spans="1:17" ht="12.75">
      <c r="A20" s="142">
        <f t="shared" si="3"/>
        <v>44191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46"/>
      <c r="J20" s="114"/>
      <c r="K20" s="114">
        <f t="shared" si="0"/>
        <v>0</v>
      </c>
      <c r="L20" s="108">
        <f t="shared" si="2"/>
        <v>0.29166666666666663</v>
      </c>
      <c r="M20" s="143">
        <f t="shared" si="1"/>
        <v>0</v>
      </c>
      <c r="N20" s="116"/>
      <c r="O20" s="43"/>
      <c r="P20" s="50"/>
      <c r="Q20" s="50"/>
    </row>
    <row r="21" spans="1:17" ht="12.75">
      <c r="A21" s="138">
        <f>A20+3</f>
        <v>44194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7"/>
      <c r="J21" s="136"/>
      <c r="K21" s="136">
        <f t="shared" si="0"/>
        <v>0</v>
      </c>
      <c r="L21" s="108">
        <f t="shared" si="2"/>
        <v>0.29166666666666663</v>
      </c>
      <c r="M21" s="140">
        <f t="shared" si="1"/>
        <v>0</v>
      </c>
      <c r="N21" s="141"/>
      <c r="O21" s="43"/>
      <c r="P21" s="50"/>
      <c r="Q21" s="50"/>
    </row>
    <row r="22" spans="1:17" ht="12.75">
      <c r="A22" s="106">
        <f>A21+1</f>
        <v>44195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37"/>
      <c r="J22" s="108"/>
      <c r="K22" s="108">
        <f t="shared" si="0"/>
        <v>0</v>
      </c>
      <c r="L22" s="108">
        <f t="shared" si="2"/>
        <v>0.29166666666666663</v>
      </c>
      <c r="M22" s="109">
        <f t="shared" si="1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44196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35"/>
      <c r="I23" s="137" t="s">
        <v>39</v>
      </c>
      <c r="J23" s="147"/>
      <c r="K23" s="108">
        <f t="shared" si="0"/>
        <v>0</v>
      </c>
      <c r="L23" s="108">
        <f t="shared" si="2"/>
        <v>0.29166666666666663</v>
      </c>
      <c r="M23" s="109">
        <f t="shared" si="1"/>
        <v>0</v>
      </c>
      <c r="N23" s="110"/>
      <c r="O23" s="43"/>
      <c r="P23" s="50"/>
      <c r="Q23" s="50"/>
    </row>
    <row r="24" spans="1:17" ht="12.75">
      <c r="A24" s="106">
        <f t="shared" si="4"/>
        <v>44197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35"/>
      <c r="I24" s="137" t="s">
        <v>39</v>
      </c>
      <c r="J24" s="147"/>
      <c r="K24" s="108">
        <f t="shared" si="0"/>
        <v>0</v>
      </c>
      <c r="L24" s="108">
        <f t="shared" si="2"/>
        <v>0.29166666666666663</v>
      </c>
      <c r="M24" s="109">
        <f t="shared" si="1"/>
        <v>0</v>
      </c>
      <c r="N24" s="110"/>
      <c r="O24" s="43"/>
      <c r="P24" s="50"/>
      <c r="Q24" s="50"/>
    </row>
    <row r="25" spans="1:17" ht="12.75">
      <c r="A25" s="142">
        <f t="shared" si="4"/>
        <v>44198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8"/>
      <c r="J25" s="114"/>
      <c r="K25" s="114">
        <f t="shared" si="0"/>
        <v>0</v>
      </c>
      <c r="L25" s="108">
        <f t="shared" si="2"/>
        <v>0.29166666666666663</v>
      </c>
      <c r="M25" s="143">
        <f t="shared" si="1"/>
        <v>0</v>
      </c>
      <c r="N25" s="116"/>
      <c r="O25" s="43"/>
      <c r="P25" s="50"/>
      <c r="Q25" s="50"/>
    </row>
    <row r="26" spans="1:17" ht="12.75">
      <c r="A26" s="138">
        <f>A25+3</f>
        <v>44201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2"/>
        <v>0.29166666666666663</v>
      </c>
      <c r="M26" s="140">
        <f t="shared" si="1"/>
        <v>0</v>
      </c>
      <c r="N26" s="141"/>
      <c r="O26" s="43"/>
      <c r="P26" s="50"/>
      <c r="Q26" s="50"/>
    </row>
    <row r="27" spans="1:17" ht="12.75">
      <c r="A27" s="106">
        <f>A26+1</f>
        <v>44202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2"/>
        <v>0.29166666666666663</v>
      </c>
      <c r="M27" s="109">
        <f t="shared" si="1"/>
        <v>0</v>
      </c>
      <c r="N27" s="110"/>
      <c r="O27" s="43"/>
      <c r="P27" s="50"/>
      <c r="Q27" s="50"/>
    </row>
    <row r="28" spans="1:17" ht="12.75">
      <c r="A28" s="106">
        <f t="shared" si="4"/>
        <v>44203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2"/>
        <v>0.29166666666666663</v>
      </c>
      <c r="M28" s="109">
        <f t="shared" si="1"/>
        <v>0</v>
      </c>
      <c r="N28" s="110"/>
      <c r="O28" s="43"/>
      <c r="P28" s="50"/>
      <c r="Q28" s="50"/>
    </row>
    <row r="29" spans="1:17" ht="12.75">
      <c r="A29" s="106">
        <f t="shared" si="4"/>
        <v>44204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2"/>
        <v>0.29166666666666663</v>
      </c>
      <c r="M29" s="109">
        <f t="shared" si="1"/>
        <v>0</v>
      </c>
      <c r="N29" s="110"/>
      <c r="O29" s="60"/>
      <c r="P29" s="50"/>
      <c r="Q29" s="50"/>
    </row>
    <row r="30" spans="1:17" ht="13.5" thickBot="1">
      <c r="A30" s="111">
        <f t="shared" si="4"/>
        <v>44205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2"/>
        <v>0.29166666666666663</v>
      </c>
      <c r="M30" s="115">
        <f t="shared" si="1"/>
        <v>0</v>
      </c>
      <c r="N30" s="116"/>
      <c r="O30" s="60" t="s">
        <v>25</v>
      </c>
      <c r="P30" s="50"/>
      <c r="Q30" s="50"/>
    </row>
    <row r="31" spans="1:17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12'!O32-SUM(N11:N30)</f>
        <v>28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  <c r="Q38" s="2" t="s">
        <v>26</v>
      </c>
    </row>
    <row r="41" ht="12">
      <c r="G41" s="59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2" operator="equal" stopIfTrue="1">
      <formula>$B$38</formula>
    </cfRule>
  </conditionalFormatting>
  <conditionalFormatting sqref="A11:A30">
    <cfRule type="cellIs" priority="6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4:C5"/>
  <sheetViews>
    <sheetView zoomScalePageLayoutView="0" workbookViewId="0" topLeftCell="A1">
      <selection activeCell="D42" sqref="D42"/>
    </sheetView>
  </sheetViews>
  <sheetFormatPr defaultColWidth="9.140625" defaultRowHeight="12.75"/>
  <sheetData>
    <row r="4" ht="12">
      <c r="B4" t="s">
        <v>37</v>
      </c>
    </row>
    <row r="5" ht="12">
      <c r="C5" t="s">
        <v>36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S47"/>
  <sheetViews>
    <sheetView zoomScale="96" zoomScaleNormal="96" zoomScalePageLayoutView="0" workbookViewId="0" topLeftCell="A10">
      <selection activeCell="I17" sqref="I17"/>
    </sheetView>
  </sheetViews>
  <sheetFormatPr defaultColWidth="9.140625" defaultRowHeight="12.75"/>
  <cols>
    <col min="1" max="1" width="11.00390625" style="49" customWidth="1"/>
    <col min="2" max="2" width="11.57421875" style="48" bestFit="1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421875" style="48" customWidth="1"/>
    <col min="16" max="16384" width="9.140625" style="48" customWidth="1"/>
  </cols>
  <sheetData>
    <row r="1" spans="1:16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</row>
    <row r="2" spans="1:16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</row>
    <row r="3" spans="1:19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2</v>
      </c>
      <c r="P3" s="41"/>
      <c r="Q3" s="45"/>
      <c r="R3" s="45"/>
      <c r="S3" s="50"/>
    </row>
    <row r="4" spans="1:19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43899</v>
      </c>
      <c r="P4" s="69"/>
      <c r="Q4" s="45"/>
      <c r="R4" s="45"/>
      <c r="S4" s="50"/>
    </row>
    <row r="5" spans="1:19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41"/>
      <c r="Q5" s="45"/>
      <c r="R5" s="45"/>
      <c r="S5" s="50"/>
    </row>
    <row r="6" spans="1:16" ht="12">
      <c r="A6" s="35"/>
      <c r="B6"/>
      <c r="C6"/>
      <c r="D6"/>
      <c r="E6"/>
      <c r="F6"/>
      <c r="G6"/>
      <c r="H6"/>
      <c r="I6"/>
      <c r="J6"/>
      <c r="K6"/>
      <c r="L6"/>
      <c r="M6" s="153"/>
      <c r="N6" s="153"/>
      <c r="O6" s="11"/>
      <c r="P6" s="50"/>
    </row>
    <row r="7" spans="1:16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</row>
    <row r="8" spans="1:16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  <c r="P8" s="50"/>
    </row>
    <row r="9" spans="1:16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</row>
    <row r="10" spans="1:16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1'!$M$31</f>
        <v>0</v>
      </c>
      <c r="N10" s="119">
        <f>'Period 1'!N31</f>
        <v>0</v>
      </c>
      <c r="O10" s="43"/>
      <c r="P10" s="50"/>
    </row>
    <row r="11" spans="1:16" ht="12.75">
      <c r="A11" s="101">
        <f>'Period 1'!O4+1</f>
        <v>43872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</row>
    <row r="12" spans="1:16" ht="12.75">
      <c r="A12" s="106">
        <f>A11+1</f>
        <v>43873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P12" s="50"/>
    </row>
    <row r="13" spans="1:16" ht="12.75">
      <c r="A13" s="106">
        <f aca="true" t="shared" si="3" ref="A13:A19">A12+1</f>
        <v>43874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  <c r="P13" s="50"/>
    </row>
    <row r="14" spans="1:16" ht="12.75">
      <c r="A14" s="106">
        <f t="shared" si="3"/>
        <v>43875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  <c r="P14" s="50"/>
    </row>
    <row r="15" spans="1:16" ht="12.75">
      <c r="A15" s="142">
        <f t="shared" si="3"/>
        <v>43876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  <c r="P15" s="50"/>
    </row>
    <row r="16" spans="1:16" ht="12.75">
      <c r="A16" s="138">
        <f>A15+3</f>
        <v>43879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  <c r="P16" s="50"/>
    </row>
    <row r="17" spans="1:16" ht="12.75">
      <c r="A17" s="106">
        <f>A16+1</f>
        <v>43880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  <c r="P17" s="50"/>
    </row>
    <row r="18" spans="1:16" ht="12.75">
      <c r="A18" s="106">
        <f t="shared" si="3"/>
        <v>43881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  <c r="P18" s="50"/>
    </row>
    <row r="19" spans="1:18" ht="12.75">
      <c r="A19" s="106">
        <f t="shared" si="3"/>
        <v>43882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  <c r="P19" s="50"/>
      <c r="R19" s="59"/>
    </row>
    <row r="20" spans="1:16" ht="12.75">
      <c r="A20" s="142">
        <f>A19+1</f>
        <v>43883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>M19+K20</f>
        <v>0</v>
      </c>
      <c r="N20" s="116"/>
      <c r="O20" s="43"/>
      <c r="P20" s="50"/>
    </row>
    <row r="21" spans="1:16" ht="12.75">
      <c r="A21" s="138">
        <f>A20+3</f>
        <v>43886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  <c r="P21" s="50"/>
    </row>
    <row r="22" spans="1:16" ht="12.75">
      <c r="A22" s="106">
        <f>A21+1</f>
        <v>43887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  <c r="P22" s="50"/>
    </row>
    <row r="23" spans="1:16" ht="12.75">
      <c r="A23" s="106">
        <f>A22+1</f>
        <v>43888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>M22+K23</f>
        <v>0</v>
      </c>
      <c r="N23" s="110"/>
      <c r="O23" s="43"/>
      <c r="P23" s="50"/>
    </row>
    <row r="24" spans="1:16" ht="12.75">
      <c r="A24" s="106">
        <f aca="true" t="shared" si="4" ref="A24:A30">A23+1</f>
        <v>43889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  <c r="P24" s="50"/>
    </row>
    <row r="25" spans="1:16" ht="12.75">
      <c r="A25" s="142">
        <f t="shared" si="4"/>
        <v>43890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  <c r="P25" s="50"/>
    </row>
    <row r="26" spans="1:16" ht="12.75">
      <c r="A26" s="138">
        <f>A25+3</f>
        <v>43893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  <c r="P26" s="50"/>
    </row>
    <row r="27" spans="1:16" ht="12.75">
      <c r="A27" s="106">
        <f>A26+1</f>
        <v>43894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  <c r="P27" s="50"/>
    </row>
    <row r="28" spans="1:16" ht="12.75">
      <c r="A28" s="106">
        <f t="shared" si="4"/>
        <v>43895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  <c r="P28" s="50"/>
    </row>
    <row r="29" spans="1:16" ht="12.75">
      <c r="A29" s="106">
        <f t="shared" si="4"/>
        <v>43896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  <c r="P29" s="50"/>
    </row>
    <row r="30" spans="1:16" ht="13.5" thickBot="1">
      <c r="A30" s="111">
        <f t="shared" si="4"/>
        <v>43897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  <c r="P30" s="50"/>
    </row>
    <row r="31" spans="1:16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</row>
    <row r="32" spans="1:16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1'!O32-SUM(N11:N30)</f>
        <v>28</v>
      </c>
      <c r="P32" s="50"/>
    </row>
    <row r="33" spans="1:16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</row>
    <row r="34" spans="1:16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</row>
    <row r="35" spans="1:16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</row>
    <row r="36" spans="1:16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</row>
    <row r="37" spans="1:16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</row>
    <row r="38" spans="1:16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  <c r="P38" s="50"/>
    </row>
    <row r="39" spans="1:16" ht="12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</row>
    <row r="40" spans="1:16" ht="12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2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</row>
    <row r="42" spans="1:16" ht="12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</row>
    <row r="43" spans="1:16" ht="12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</row>
    <row r="44" spans="1:16" ht="12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</row>
    <row r="45" spans="1:16" ht="12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</row>
    <row r="46" spans="1:16" ht="12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</row>
    <row r="47" spans="1:16" ht="12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3" stopIfTrue="1" timePeriod="today">
      <formula>FLOOR(A11,1)=TODAY()</formula>
    </cfRule>
    <cfRule type="cellIs" priority="3" dxfId="39" operator="equal" stopIfTrue="1">
      <formula>$B$38</formula>
    </cfRule>
  </conditionalFormatting>
  <conditionalFormatting sqref="B26:B27">
    <cfRule type="expression" priority="4" dxfId="1" stopIfTrue="1">
      <formula>$A$26=$B$38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6"/>
  <sheetViews>
    <sheetView zoomScale="96" zoomScaleNormal="96" zoomScalePageLayoutView="0" workbookViewId="0" topLeftCell="A8">
      <selection activeCell="N10" sqref="N10"/>
    </sheetView>
  </sheetViews>
  <sheetFormatPr defaultColWidth="9.140625" defaultRowHeight="12.75"/>
  <cols>
    <col min="1" max="1" width="11.00390625" style="48" customWidth="1"/>
    <col min="2" max="2" width="11.57421875" style="48" bestFit="1" customWidth="1"/>
    <col min="3" max="8" width="7.140625" style="48" customWidth="1"/>
    <col min="9" max="9" width="18.57421875" style="48" customWidth="1"/>
    <col min="10" max="11" width="9.140625" style="48" customWidth="1"/>
    <col min="12" max="12" width="10.57421875" style="48" customWidth="1"/>
    <col min="13" max="14" width="9.57421875" style="48" customWidth="1"/>
    <col min="15" max="15" width="11.00390625" style="48" customWidth="1"/>
    <col min="16" max="16384" width="9.140625" style="48" customWidth="1"/>
  </cols>
  <sheetData>
    <row r="1" spans="1:18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/>
      <c r="Q1" s="50"/>
      <c r="R1" s="50"/>
    </row>
    <row r="2" spans="1:18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 s="14"/>
      <c r="P2"/>
      <c r="Q2" s="50"/>
      <c r="R2" s="50"/>
    </row>
    <row r="3" spans="1:21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3</v>
      </c>
      <c r="P3" s="72"/>
      <c r="Q3" s="71"/>
      <c r="R3" s="71"/>
      <c r="S3"/>
      <c r="T3" s="50"/>
      <c r="U3" s="50"/>
    </row>
    <row r="4" spans="1:21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43927</v>
      </c>
      <c r="P4" s="72"/>
      <c r="Q4" s="71"/>
      <c r="R4" s="71"/>
      <c r="S4"/>
      <c r="T4" s="50"/>
      <c r="U4" s="50"/>
    </row>
    <row r="5" spans="1:21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44"/>
      <c r="P5" s="72"/>
      <c r="Q5" s="71"/>
      <c r="R5" s="71"/>
      <c r="S5"/>
      <c r="T5" s="50"/>
      <c r="U5" s="50"/>
    </row>
    <row r="6" spans="1:18" ht="12">
      <c r="A6" s="35"/>
      <c r="B6"/>
      <c r="C6"/>
      <c r="D6"/>
      <c r="E6"/>
      <c r="F6"/>
      <c r="G6"/>
      <c r="H6"/>
      <c r="I6"/>
      <c r="J6"/>
      <c r="K6"/>
      <c r="L6"/>
      <c r="M6" s="154"/>
      <c r="N6" s="154"/>
      <c r="O6" s="70"/>
      <c r="P6"/>
      <c r="Q6" s="50"/>
      <c r="R6" s="50"/>
    </row>
    <row r="7" spans="1:18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57"/>
      <c r="O7" s="70"/>
      <c r="P7"/>
      <c r="Q7" s="50"/>
      <c r="R7" s="50"/>
    </row>
    <row r="8" spans="1:18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57"/>
      <c r="O8" s="70"/>
      <c r="P8" s="58"/>
      <c r="Q8" s="50"/>
      <c r="R8" s="50"/>
    </row>
    <row r="9" spans="1:18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70"/>
      <c r="P9"/>
      <c r="Q9" s="50"/>
      <c r="R9" s="50"/>
    </row>
    <row r="10" spans="1:18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2'!$M$31</f>
        <v>0</v>
      </c>
      <c r="N10" s="119">
        <f>'Period 2'!N31</f>
        <v>0</v>
      </c>
      <c r="O10" s="70"/>
      <c r="P10"/>
      <c r="Q10" s="50"/>
      <c r="R10" s="50"/>
    </row>
    <row r="11" spans="1:18" ht="12.75">
      <c r="A11" s="101">
        <f>'Period 2'!O4+1</f>
        <v>43900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70"/>
      <c r="P11"/>
      <c r="Q11" s="50"/>
      <c r="R11" s="50"/>
    </row>
    <row r="12" spans="1:18" ht="12.75">
      <c r="A12" s="106">
        <f>A11+1</f>
        <v>43901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70"/>
      <c r="P12"/>
      <c r="Q12" s="50"/>
      <c r="R12" s="50"/>
    </row>
    <row r="13" spans="1:18" ht="12.75">
      <c r="A13" s="106">
        <f aca="true" t="shared" si="1" ref="A13:A20">A12+1</f>
        <v>43902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70"/>
      <c r="P13"/>
      <c r="Q13" s="50"/>
      <c r="R13" s="50"/>
    </row>
    <row r="14" spans="1:18" ht="12.75">
      <c r="A14" s="106">
        <f t="shared" si="1"/>
        <v>43903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29">M13+K14</f>
        <v>0</v>
      </c>
      <c r="N14" s="110"/>
      <c r="O14" s="70"/>
      <c r="P14"/>
      <c r="Q14" s="50"/>
      <c r="R14" s="50"/>
    </row>
    <row r="15" spans="1:18" ht="12.75">
      <c r="A15" s="142">
        <f t="shared" si="1"/>
        <v>43904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08">
        <f t="shared" si="0"/>
        <v>0.29166666666666663</v>
      </c>
      <c r="M15" s="143">
        <f t="shared" si="2"/>
        <v>0</v>
      </c>
      <c r="N15" s="116"/>
      <c r="O15" s="70"/>
      <c r="P15"/>
      <c r="Q15" s="50"/>
      <c r="R15" s="50"/>
    </row>
    <row r="16" spans="1:18" ht="12.75">
      <c r="A16" s="138">
        <f>A15+3</f>
        <v>43907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08">
        <f t="shared" si="0"/>
        <v>0.29166666666666663</v>
      </c>
      <c r="M16" s="140">
        <f t="shared" si="2"/>
        <v>0</v>
      </c>
      <c r="N16" s="141"/>
      <c r="O16" s="70"/>
      <c r="P16"/>
      <c r="Q16" s="50"/>
      <c r="R16" s="50"/>
    </row>
    <row r="17" spans="1:18" ht="12.75">
      <c r="A17" s="106">
        <f>A16+1</f>
        <v>43908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70"/>
      <c r="P17"/>
      <c r="Q17" s="50"/>
      <c r="R17" s="50"/>
    </row>
    <row r="18" spans="1:18" ht="12.75">
      <c r="A18" s="106">
        <f t="shared" si="1"/>
        <v>43909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70"/>
      <c r="P18"/>
      <c r="Q18" s="50"/>
      <c r="R18" s="50"/>
    </row>
    <row r="19" spans="1:18" ht="12.75">
      <c r="A19" s="106">
        <f t="shared" si="1"/>
        <v>43910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70"/>
      <c r="P19"/>
      <c r="Q19" s="50"/>
      <c r="R19" s="50"/>
    </row>
    <row r="20" spans="1:18" ht="12.75">
      <c r="A20" s="142">
        <f t="shared" si="1"/>
        <v>43911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08">
        <f t="shared" si="0"/>
        <v>0.29166666666666663</v>
      </c>
      <c r="M20" s="143">
        <f t="shared" si="2"/>
        <v>0</v>
      </c>
      <c r="N20" s="116"/>
      <c r="O20" s="70"/>
      <c r="P20"/>
      <c r="Q20" s="50"/>
      <c r="R20" s="50"/>
    </row>
    <row r="21" spans="1:18" ht="12.75">
      <c r="A21" s="138">
        <f>A20+3</f>
        <v>43914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08">
        <f t="shared" si="0"/>
        <v>0.29166666666666663</v>
      </c>
      <c r="M21" s="140">
        <f t="shared" si="2"/>
        <v>0</v>
      </c>
      <c r="N21" s="141"/>
      <c r="O21" s="70"/>
      <c r="P21"/>
      <c r="Q21" s="50"/>
      <c r="R21" s="50"/>
    </row>
    <row r="22" spans="1:18" ht="12.75">
      <c r="A22" s="106">
        <f>A21+1</f>
        <v>43915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70"/>
      <c r="P22"/>
      <c r="Q22" s="50"/>
      <c r="R22" s="50"/>
    </row>
    <row r="23" spans="1:18" ht="12.75">
      <c r="A23" s="106">
        <f aca="true" t="shared" si="4" ref="A23:A30">A22+1</f>
        <v>43916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70"/>
      <c r="P23"/>
      <c r="Q23" s="50"/>
      <c r="R23" s="50"/>
    </row>
    <row r="24" spans="1:18" ht="12.75">
      <c r="A24" s="106">
        <f t="shared" si="4"/>
        <v>43917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70"/>
      <c r="P24"/>
      <c r="Q24" s="50"/>
      <c r="R24" s="50"/>
    </row>
    <row r="25" spans="1:18" ht="12.75">
      <c r="A25" s="142">
        <f t="shared" si="4"/>
        <v>43918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 t="s">
        <v>39</v>
      </c>
      <c r="J25" s="114"/>
      <c r="K25" s="114">
        <f t="shared" si="3"/>
        <v>0</v>
      </c>
      <c r="L25" s="108">
        <f t="shared" si="0"/>
        <v>0.29166666666666663</v>
      </c>
      <c r="M25" s="143">
        <f t="shared" si="2"/>
        <v>0</v>
      </c>
      <c r="N25" s="116"/>
      <c r="O25" s="70"/>
      <c r="P25"/>
      <c r="Q25" s="50"/>
      <c r="R25" s="50"/>
    </row>
    <row r="26" spans="1:18" ht="12.75">
      <c r="A26" s="138">
        <f>A25+3</f>
        <v>43921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 t="s">
        <v>39</v>
      </c>
      <c r="J26" s="136"/>
      <c r="K26" s="136">
        <f t="shared" si="3"/>
        <v>0</v>
      </c>
      <c r="L26" s="108">
        <f t="shared" si="0"/>
        <v>0.29166666666666663</v>
      </c>
      <c r="M26" s="140">
        <f t="shared" si="2"/>
        <v>0</v>
      </c>
      <c r="N26" s="141"/>
      <c r="O26" s="70"/>
      <c r="P26"/>
      <c r="Q26" s="50"/>
      <c r="R26" s="50"/>
    </row>
    <row r="27" spans="1:18" ht="12.75">
      <c r="A27" s="106">
        <f>A26+1</f>
        <v>43922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70"/>
      <c r="P27"/>
      <c r="Q27" s="50"/>
      <c r="R27" s="50"/>
    </row>
    <row r="28" spans="1:18" ht="12.75">
      <c r="A28" s="106">
        <f t="shared" si="4"/>
        <v>43923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86"/>
      <c r="P28"/>
      <c r="Q28" s="50"/>
      <c r="R28" s="50"/>
    </row>
    <row r="29" spans="1:18" ht="12.75">
      <c r="A29" s="106">
        <f t="shared" si="4"/>
        <v>43924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/>
      <c r="Q29" s="50"/>
      <c r="R29" s="50"/>
    </row>
    <row r="30" spans="1:18" ht="13.5" thickBot="1">
      <c r="A30" s="111">
        <f t="shared" si="4"/>
        <v>43925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>M29+K30</f>
        <v>0</v>
      </c>
      <c r="N30" s="116"/>
      <c r="O30" s="67" t="s">
        <v>25</v>
      </c>
      <c r="P30"/>
      <c r="Q30" s="50"/>
      <c r="R30" s="50"/>
    </row>
    <row r="31" spans="1:18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/>
      <c r="Q31" s="50"/>
      <c r="R31" s="50"/>
    </row>
    <row r="32" spans="1:18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2'!O32-SUM(N11:N30)</f>
        <v>28</v>
      </c>
      <c r="P32"/>
      <c r="Q32" s="50"/>
      <c r="R32" s="50"/>
    </row>
    <row r="33" spans="1:18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/>
      <c r="Q33" s="50"/>
      <c r="R33" s="50"/>
    </row>
    <row r="34" spans="1:18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/>
      <c r="Q34" s="50"/>
      <c r="R34" s="50"/>
    </row>
    <row r="35" spans="1:18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  <c r="O35" s="13"/>
      <c r="P35"/>
      <c r="Q35" s="50"/>
      <c r="R35" s="50"/>
    </row>
    <row r="36" spans="1:18" ht="12">
      <c r="A36" s="35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 s="50"/>
      <c r="R36" s="50"/>
    </row>
    <row r="37" spans="1:18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 s="50"/>
      <c r="R37" s="50"/>
    </row>
    <row r="38" spans="1:18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  <c r="P38"/>
      <c r="Q38" s="50"/>
      <c r="R38" s="50"/>
    </row>
    <row r="39" spans="1:18" ht="1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ht="1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ht="1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ht="1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ht="1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ht="1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ht="1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ht="1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3" stopIfTrue="1" timePeriod="today">
      <formula>FLOOR(A11,1)=TODAY()</formula>
    </cfRule>
    <cfRule type="cellIs" priority="4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T175"/>
  <sheetViews>
    <sheetView zoomScale="96" zoomScaleNormal="96" zoomScalePageLayoutView="0" workbookViewId="0" topLeftCell="A8">
      <selection activeCell="I26" sqref="I26"/>
    </sheetView>
  </sheetViews>
  <sheetFormatPr defaultColWidth="9.140625" defaultRowHeight="12.75"/>
  <cols>
    <col min="1" max="1" width="11.00390625" style="49" customWidth="1"/>
    <col min="2" max="2" width="9.57421875" style="48" customWidth="1"/>
    <col min="3" max="8" width="7.140625" style="48" customWidth="1"/>
    <col min="9" max="9" width="18.57421875" style="48" customWidth="1"/>
    <col min="10" max="10" width="9.140625" style="48" customWidth="1"/>
    <col min="11" max="11" width="9.421875" style="48" bestFit="1" customWidth="1"/>
    <col min="12" max="12" width="10.57421875" style="48" customWidth="1"/>
    <col min="13" max="14" width="9.57421875" style="48" customWidth="1"/>
    <col min="15" max="15" width="10.8515625" style="48" customWidth="1"/>
    <col min="16" max="16384" width="9.140625" style="48" customWidth="1"/>
  </cols>
  <sheetData>
    <row r="1" spans="1:17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  <c r="P1" s="50"/>
      <c r="Q1" s="50"/>
    </row>
    <row r="2" spans="1:17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  <c r="P2" s="50"/>
      <c r="Q2" s="50"/>
    </row>
    <row r="3" spans="1:20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128"/>
      <c r="H3" s="5"/>
      <c r="I3" s="85"/>
      <c r="J3" s="89"/>
      <c r="K3" s="89"/>
      <c r="L3" s="89"/>
      <c r="M3" s="6"/>
      <c r="N3" s="120" t="s">
        <v>2</v>
      </c>
      <c r="O3" s="123">
        <v>4</v>
      </c>
      <c r="P3" s="41"/>
      <c r="Q3" s="45"/>
      <c r="R3" s="45"/>
      <c r="S3" s="50"/>
      <c r="T3" s="50"/>
    </row>
    <row r="4" spans="1:20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14"/>
      <c r="H4" s="5"/>
      <c r="I4" s="9"/>
      <c r="J4" s="45"/>
      <c r="K4" s="45"/>
      <c r="L4" s="45"/>
      <c r="M4" s="10"/>
      <c r="N4" s="121" t="s">
        <v>35</v>
      </c>
      <c r="O4" s="30">
        <f>MAX(A:A)+2</f>
        <v>43955</v>
      </c>
      <c r="P4" s="69"/>
      <c r="Q4" s="45"/>
      <c r="R4" s="45"/>
      <c r="S4" s="50"/>
      <c r="T4" s="50"/>
    </row>
    <row r="5" spans="1:20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8" t="s">
        <v>24</v>
      </c>
      <c r="N5" s="36">
        <f>'Period 1'!N5</f>
        <v>0.2916666666666667</v>
      </c>
      <c r="O5" s="12"/>
      <c r="P5" s="41"/>
      <c r="Q5" s="45"/>
      <c r="R5" s="45"/>
      <c r="S5" s="50"/>
      <c r="T5" s="50"/>
    </row>
    <row r="6" spans="1:17" ht="12.75">
      <c r="A6" s="35"/>
      <c r="B6"/>
      <c r="C6"/>
      <c r="D6"/>
      <c r="E6"/>
      <c r="F6"/>
      <c r="G6"/>
      <c r="H6"/>
      <c r="I6"/>
      <c r="J6"/>
      <c r="K6"/>
      <c r="L6"/>
      <c r="M6" s="152"/>
      <c r="N6" s="152"/>
      <c r="O6" s="11"/>
      <c r="P6" s="50"/>
      <c r="Q6" s="50"/>
    </row>
    <row r="7" spans="1:17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  <c r="P7" s="50"/>
      <c r="Q7" s="50"/>
    </row>
    <row r="8" spans="1:17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  <c r="P8" s="50"/>
      <c r="Q8" s="50"/>
    </row>
    <row r="9" spans="1:17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  <c r="P9" s="50"/>
      <c r="Q9" s="50"/>
    </row>
    <row r="10" spans="1:17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3'!$M$31</f>
        <v>0</v>
      </c>
      <c r="N10" s="119">
        <f>'Period 3'!N31</f>
        <v>0</v>
      </c>
      <c r="O10" s="43"/>
      <c r="P10" s="50"/>
      <c r="Q10" s="50"/>
    </row>
    <row r="11" spans="1:17" ht="12.75">
      <c r="A11" s="101">
        <f>'Period 3'!O4+1</f>
        <v>43928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>L11-$N$5</f>
        <v>0</v>
      </c>
      <c r="L11" s="108">
        <f aca="true" t="shared" si="0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P11" s="50"/>
      <c r="Q11" s="50"/>
    </row>
    <row r="12" spans="1:17" ht="12.75">
      <c r="A12" s="106">
        <f>A11+1</f>
        <v>43929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>L12-$N$5</f>
        <v>0</v>
      </c>
      <c r="L12" s="108">
        <f t="shared" si="0"/>
        <v>0.29166666666666663</v>
      </c>
      <c r="M12" s="109">
        <f>M11+K12</f>
        <v>0</v>
      </c>
      <c r="N12" s="110"/>
      <c r="O12" s="43"/>
      <c r="P12" s="50"/>
      <c r="Q12" s="50"/>
    </row>
    <row r="13" spans="1:17" ht="12.75">
      <c r="A13" s="106">
        <f aca="true" t="shared" si="1" ref="A13:A20">A12+1</f>
        <v>43930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>L13-$N$5</f>
        <v>0</v>
      </c>
      <c r="L13" s="108">
        <f t="shared" si="0"/>
        <v>0.29166666666666663</v>
      </c>
      <c r="M13" s="109">
        <f>M12+K13</f>
        <v>0</v>
      </c>
      <c r="N13" s="110"/>
      <c r="O13" s="43"/>
      <c r="P13" s="50"/>
      <c r="Q13" s="50"/>
    </row>
    <row r="14" spans="1:17" ht="12.75">
      <c r="A14" s="106">
        <f t="shared" si="1"/>
        <v>43931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>L14-$N$5</f>
        <v>0</v>
      </c>
      <c r="L14" s="108">
        <f t="shared" si="0"/>
        <v>0.29166666666666663</v>
      </c>
      <c r="M14" s="109">
        <f aca="true" t="shared" si="2" ref="M14:M30">M13+K14</f>
        <v>0</v>
      </c>
      <c r="N14" s="110"/>
      <c r="O14" s="43"/>
      <c r="P14" s="50"/>
      <c r="Q14" s="50"/>
    </row>
    <row r="15" spans="1:17" ht="12.75">
      <c r="A15" s="142">
        <f t="shared" si="1"/>
        <v>43932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aca="true" t="shared" si="3" ref="K15:K30">L15-$N$5</f>
        <v>0</v>
      </c>
      <c r="L15" s="108">
        <f t="shared" si="0"/>
        <v>0.29166666666666663</v>
      </c>
      <c r="M15" s="143">
        <f t="shared" si="2"/>
        <v>0</v>
      </c>
      <c r="N15" s="116"/>
      <c r="O15" s="43"/>
      <c r="P15" s="50"/>
      <c r="Q15" s="50"/>
    </row>
    <row r="16" spans="1:17" ht="12.75">
      <c r="A16" s="138">
        <f>A15+3</f>
        <v>43935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3"/>
        <v>0</v>
      </c>
      <c r="L16" s="108">
        <f t="shared" si="0"/>
        <v>0.29166666666666663</v>
      </c>
      <c r="M16" s="140">
        <f t="shared" si="2"/>
        <v>0</v>
      </c>
      <c r="N16" s="141"/>
      <c r="O16" s="43"/>
      <c r="P16" s="50"/>
      <c r="Q16" s="50"/>
    </row>
    <row r="17" spans="1:17" ht="12.75">
      <c r="A17" s="106">
        <f>A16+1</f>
        <v>43936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3"/>
        <v>0</v>
      </c>
      <c r="L17" s="108">
        <f t="shared" si="0"/>
        <v>0.29166666666666663</v>
      </c>
      <c r="M17" s="109">
        <f t="shared" si="2"/>
        <v>0</v>
      </c>
      <c r="N17" s="110"/>
      <c r="O17" s="43"/>
      <c r="P17" s="50"/>
      <c r="Q17" s="50"/>
    </row>
    <row r="18" spans="1:17" ht="12.75">
      <c r="A18" s="106">
        <f t="shared" si="1"/>
        <v>43937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3"/>
        <v>0</v>
      </c>
      <c r="L18" s="108">
        <f t="shared" si="0"/>
        <v>0.29166666666666663</v>
      </c>
      <c r="M18" s="109">
        <f t="shared" si="2"/>
        <v>0</v>
      </c>
      <c r="N18" s="110"/>
      <c r="O18" s="43"/>
      <c r="P18" s="50"/>
      <c r="Q18" s="50"/>
    </row>
    <row r="19" spans="1:17" ht="12.75">
      <c r="A19" s="106">
        <f t="shared" si="1"/>
        <v>43938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3"/>
        <v>0</v>
      </c>
      <c r="L19" s="108">
        <f t="shared" si="0"/>
        <v>0.29166666666666663</v>
      </c>
      <c r="M19" s="109">
        <f t="shared" si="2"/>
        <v>0</v>
      </c>
      <c r="N19" s="110"/>
      <c r="O19" s="43"/>
      <c r="P19" s="50"/>
      <c r="Q19" s="50"/>
    </row>
    <row r="20" spans="1:17" ht="12.75">
      <c r="A20" s="142">
        <f t="shared" si="1"/>
        <v>43939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3"/>
        <v>0</v>
      </c>
      <c r="L20" s="108">
        <f t="shared" si="0"/>
        <v>0.29166666666666663</v>
      </c>
      <c r="M20" s="143">
        <f t="shared" si="2"/>
        <v>0</v>
      </c>
      <c r="N20" s="116"/>
      <c r="O20" s="43"/>
      <c r="P20" s="50"/>
      <c r="Q20" s="50"/>
    </row>
    <row r="21" spans="1:17" ht="12.75">
      <c r="A21" s="138">
        <f>A20+3</f>
        <v>43942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3"/>
        <v>0</v>
      </c>
      <c r="L21" s="108">
        <f t="shared" si="0"/>
        <v>0.29166666666666663</v>
      </c>
      <c r="M21" s="140">
        <f t="shared" si="2"/>
        <v>0</v>
      </c>
      <c r="N21" s="141"/>
      <c r="O21" s="43"/>
      <c r="P21" s="50"/>
      <c r="Q21" s="50"/>
    </row>
    <row r="22" spans="1:17" ht="12.75">
      <c r="A22" s="106">
        <f>A21+1</f>
        <v>43943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3"/>
        <v>0</v>
      </c>
      <c r="L22" s="108">
        <f t="shared" si="0"/>
        <v>0.29166666666666663</v>
      </c>
      <c r="M22" s="109">
        <f t="shared" si="2"/>
        <v>0</v>
      </c>
      <c r="N22" s="110"/>
      <c r="O22" s="43"/>
      <c r="P22" s="50"/>
      <c r="Q22" s="50"/>
    </row>
    <row r="23" spans="1:17" ht="12.75">
      <c r="A23" s="106">
        <f aca="true" t="shared" si="4" ref="A23:A30">A22+1</f>
        <v>43944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3"/>
        <v>0</v>
      </c>
      <c r="L23" s="108">
        <f t="shared" si="0"/>
        <v>0.29166666666666663</v>
      </c>
      <c r="M23" s="109">
        <f t="shared" si="2"/>
        <v>0</v>
      </c>
      <c r="N23" s="110"/>
      <c r="O23" s="43"/>
      <c r="P23" s="50"/>
      <c r="Q23" s="50"/>
    </row>
    <row r="24" spans="1:17" ht="12.75">
      <c r="A24" s="106">
        <f t="shared" si="4"/>
        <v>43945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3"/>
        <v>0</v>
      </c>
      <c r="L24" s="108">
        <f t="shared" si="0"/>
        <v>0.29166666666666663</v>
      </c>
      <c r="M24" s="109">
        <f t="shared" si="2"/>
        <v>0</v>
      </c>
      <c r="N24" s="110"/>
      <c r="O24" s="43"/>
      <c r="P24" s="50"/>
      <c r="Q24" s="50"/>
    </row>
    <row r="25" spans="1:17" ht="12.75">
      <c r="A25" s="142">
        <f t="shared" si="4"/>
        <v>43946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3"/>
        <v>0</v>
      </c>
      <c r="L25" s="108">
        <f t="shared" si="0"/>
        <v>0.29166666666666663</v>
      </c>
      <c r="M25" s="143">
        <f t="shared" si="2"/>
        <v>0</v>
      </c>
      <c r="N25" s="116"/>
      <c r="O25" s="43"/>
      <c r="P25" s="50"/>
      <c r="Q25" s="50"/>
    </row>
    <row r="26" spans="1:17" ht="12.75">
      <c r="A26" s="138">
        <f>A25+3</f>
        <v>43949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3"/>
        <v>0</v>
      </c>
      <c r="L26" s="108">
        <f t="shared" si="0"/>
        <v>0.29166666666666663</v>
      </c>
      <c r="M26" s="140">
        <f t="shared" si="2"/>
        <v>0</v>
      </c>
      <c r="N26" s="141"/>
      <c r="O26" s="43"/>
      <c r="P26" s="50"/>
      <c r="Q26" s="50"/>
    </row>
    <row r="27" spans="1:17" ht="12.75">
      <c r="A27" s="106">
        <f>A26+1</f>
        <v>43950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3"/>
        <v>0</v>
      </c>
      <c r="L27" s="108">
        <f t="shared" si="0"/>
        <v>0.29166666666666663</v>
      </c>
      <c r="M27" s="109">
        <f t="shared" si="2"/>
        <v>0</v>
      </c>
      <c r="N27" s="110"/>
      <c r="O27" s="43"/>
      <c r="P27" s="50"/>
      <c r="Q27" s="50"/>
    </row>
    <row r="28" spans="1:17" ht="12.75">
      <c r="A28" s="106">
        <f t="shared" si="4"/>
        <v>43951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3"/>
        <v>0</v>
      </c>
      <c r="L28" s="108">
        <f t="shared" si="0"/>
        <v>0.29166666666666663</v>
      </c>
      <c r="M28" s="109">
        <f t="shared" si="2"/>
        <v>0</v>
      </c>
      <c r="N28" s="110"/>
      <c r="O28" s="43"/>
      <c r="P28" s="50"/>
      <c r="Q28" s="50"/>
    </row>
    <row r="29" spans="1:17" ht="12.75">
      <c r="A29" s="106">
        <f t="shared" si="4"/>
        <v>43952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3"/>
        <v>0</v>
      </c>
      <c r="L29" s="108">
        <f t="shared" si="0"/>
        <v>0.29166666666666663</v>
      </c>
      <c r="M29" s="109">
        <f t="shared" si="2"/>
        <v>0</v>
      </c>
      <c r="N29" s="110"/>
      <c r="O29" s="60"/>
      <c r="P29" s="50"/>
      <c r="Q29" s="50"/>
    </row>
    <row r="30" spans="1:17" ht="13.5" thickBot="1">
      <c r="A30" s="111">
        <f t="shared" si="4"/>
        <v>43953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3"/>
        <v>0</v>
      </c>
      <c r="L30" s="108">
        <f t="shared" si="0"/>
        <v>0.29166666666666663</v>
      </c>
      <c r="M30" s="115">
        <f t="shared" si="2"/>
        <v>0</v>
      </c>
      <c r="N30" s="116"/>
      <c r="O30" s="60" t="s">
        <v>25</v>
      </c>
      <c r="P30" s="50"/>
      <c r="Q30" s="50"/>
    </row>
    <row r="31" spans="1:17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  <c r="P31" s="50"/>
      <c r="Q31" s="50"/>
    </row>
    <row r="32" spans="1:17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3'!O32-SUM(N11:N30)</f>
        <v>28</v>
      </c>
      <c r="P32" s="50"/>
      <c r="Q32" s="50"/>
    </row>
    <row r="33" spans="1:17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  <c r="P33" s="50"/>
      <c r="Q33" s="50"/>
    </row>
    <row r="34" spans="1:17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  <c r="P34" s="50"/>
      <c r="Q34" s="50"/>
    </row>
    <row r="35" spans="1:17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  <c r="P35" s="50"/>
      <c r="Q35" s="50"/>
    </row>
    <row r="36" spans="1:17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 s="50"/>
      <c r="Q36" s="50"/>
    </row>
    <row r="37" spans="1:17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 s="50"/>
      <c r="Q37" s="50"/>
    </row>
    <row r="38" spans="1:17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  <c r="P38" s="50"/>
      <c r="Q38" s="50"/>
    </row>
    <row r="39" spans="1:17" ht="12">
      <c r="A39" s="51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</row>
    <row r="40" spans="1:17" ht="12">
      <c r="A40" s="51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</row>
    <row r="41" spans="1:17" ht="12">
      <c r="A41" s="51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</row>
    <row r="42" spans="1:17" ht="12">
      <c r="A42" s="51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</row>
    <row r="43" spans="1:17" ht="12">
      <c r="A43" s="51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</row>
    <row r="44" spans="1:17" ht="12">
      <c r="A44" s="51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</row>
    <row r="45" spans="1:17" ht="12">
      <c r="A45" s="51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</row>
    <row r="46" spans="1:17" ht="12">
      <c r="A46" s="51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</row>
    <row r="47" spans="1:17" ht="12">
      <c r="A47" s="51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</row>
    <row r="48" spans="1:17" ht="12">
      <c r="A48" s="51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</row>
    <row r="49" spans="1:17" ht="12">
      <c r="A49" s="51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</row>
    <row r="50" spans="1:17" ht="12">
      <c r="A50" s="51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</row>
    <row r="51" spans="1:17" ht="12">
      <c r="A51" s="51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</row>
    <row r="52" spans="1:17" ht="12">
      <c r="A52" s="51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</row>
    <row r="53" spans="1:17" ht="12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1:17" ht="12">
      <c r="A54" s="51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1:17" ht="12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</row>
    <row r="56" spans="1:17" ht="12">
      <c r="A56" s="51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1:17" ht="12">
      <c r="A57" s="51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</row>
    <row r="58" spans="1:17" ht="12">
      <c r="A58" s="51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</row>
    <row r="59" spans="1:17" ht="12">
      <c r="A59" s="51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</row>
    <row r="60" spans="1:17" ht="12">
      <c r="A60" s="51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</row>
    <row r="61" spans="1:17" ht="12">
      <c r="A61" s="51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</row>
    <row r="62" spans="1:17" ht="12">
      <c r="A62" s="51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</row>
    <row r="63" spans="1:17" ht="12">
      <c r="A63" s="51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</row>
    <row r="64" spans="1:17" ht="12">
      <c r="A64" s="51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</row>
    <row r="65" spans="1:17" ht="12">
      <c r="A65" s="51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</row>
    <row r="66" spans="1:17" ht="12">
      <c r="A66" s="51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</row>
    <row r="67" spans="1:17" ht="12">
      <c r="A67" s="51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</row>
    <row r="68" spans="1:17" ht="12">
      <c r="A68" s="51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2">
      <c r="A69" s="51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</row>
    <row r="70" spans="1:17" ht="12">
      <c r="A70" s="51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</row>
    <row r="71" spans="1:17" ht="12">
      <c r="A71" s="51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</row>
    <row r="72" spans="1:17" ht="12">
      <c r="A72" s="51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</row>
    <row r="73" spans="1:17" ht="12">
      <c r="A73" s="51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</row>
    <row r="74" spans="1:17" ht="12">
      <c r="A74" s="51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</row>
    <row r="75" spans="1:17" ht="12">
      <c r="A75" s="51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</row>
    <row r="76" spans="1:17" ht="12">
      <c r="A76" s="51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</row>
    <row r="77" spans="1:17" ht="12">
      <c r="A77" s="51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</row>
    <row r="78" spans="1:17" ht="12">
      <c r="A78" s="51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</row>
    <row r="79" spans="1:17" ht="12">
      <c r="A79" s="51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</row>
    <row r="80" spans="1:17" ht="12">
      <c r="A80" s="51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</row>
    <row r="81" spans="1:17" ht="12">
      <c r="A81" s="51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</row>
    <row r="82" spans="1:17" ht="12">
      <c r="A82" s="51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</row>
    <row r="83" spans="1:17" ht="12">
      <c r="A83" s="51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</row>
    <row r="84" spans="1:17" ht="12">
      <c r="A84" s="51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</row>
    <row r="85" spans="1:17" ht="12">
      <c r="A85" s="51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</row>
    <row r="86" spans="1:17" ht="12">
      <c r="A86" s="51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</row>
    <row r="87" spans="1:17" ht="12">
      <c r="A87" s="51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</row>
    <row r="88" spans="1:17" ht="12">
      <c r="A88" s="51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</row>
    <row r="89" spans="1:17" ht="12">
      <c r="A89" s="51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</row>
    <row r="90" spans="1:17" ht="12">
      <c r="A90" s="51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</row>
    <row r="91" spans="1:17" ht="12">
      <c r="A91" s="51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</row>
    <row r="92" spans="1:17" ht="12">
      <c r="A92" s="51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</row>
    <row r="93" spans="1:17" ht="12">
      <c r="A93" s="51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</row>
    <row r="94" spans="1:17" ht="12">
      <c r="A94" s="51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</row>
    <row r="95" spans="1:17" ht="12">
      <c r="A95" s="51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</row>
    <row r="96" spans="1:17" ht="12">
      <c r="A96" s="51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</row>
    <row r="97" spans="1:17" ht="12">
      <c r="A97" s="51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</row>
    <row r="98" spans="1:17" ht="12">
      <c r="A98" s="51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</row>
    <row r="99" spans="1:17" ht="12">
      <c r="A99" s="51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</row>
    <row r="100" spans="1:17" ht="12">
      <c r="A100" s="51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</row>
    <row r="101" spans="1:17" ht="12">
      <c r="A101" s="51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</row>
    <row r="102" spans="1:17" ht="12">
      <c r="A102" s="51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</row>
    <row r="103" spans="1:17" ht="12">
      <c r="A103" s="51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</row>
    <row r="104" spans="1:17" ht="12">
      <c r="A104" s="51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</row>
    <row r="105" spans="1:17" ht="12">
      <c r="A105" s="51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</row>
    <row r="106" spans="1:17" ht="12">
      <c r="A106" s="51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</row>
    <row r="107" spans="1:17" ht="12">
      <c r="A107" s="51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</row>
    <row r="108" spans="1:17" ht="12">
      <c r="A108" s="51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</row>
    <row r="109" spans="1:17" ht="12">
      <c r="A109" s="51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</row>
    <row r="110" spans="1:17" ht="12">
      <c r="A110" s="51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</row>
    <row r="111" spans="1:17" ht="12">
      <c r="A111" s="51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</row>
    <row r="112" spans="1:17" ht="12">
      <c r="A112" s="51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</row>
    <row r="113" spans="1:17" ht="12">
      <c r="A113" s="51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</row>
    <row r="114" spans="1:17" ht="12">
      <c r="A114" s="51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</row>
    <row r="115" spans="1:17" ht="12">
      <c r="A115" s="51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</row>
    <row r="116" spans="1:17" ht="12">
      <c r="A116" s="51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</row>
    <row r="117" spans="1:17" ht="12">
      <c r="A117" s="51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</row>
    <row r="118" spans="1:17" ht="12">
      <c r="A118" s="51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</row>
    <row r="119" spans="1:17" ht="12">
      <c r="A119" s="51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</row>
    <row r="120" spans="1:17" ht="12">
      <c r="A120" s="51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</row>
    <row r="121" spans="1:17" ht="12">
      <c r="A121" s="51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</row>
    <row r="122" spans="1:17" ht="12">
      <c r="A122" s="51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</row>
    <row r="123" spans="1:17" ht="12">
      <c r="A123" s="51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</row>
    <row r="124" spans="1:17" ht="12">
      <c r="A124" s="51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</row>
    <row r="125" spans="1:17" ht="12">
      <c r="A125" s="51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</row>
    <row r="126" spans="1:17" ht="12">
      <c r="A126" s="51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</row>
    <row r="127" spans="1:17" ht="12">
      <c r="A127" s="51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</row>
    <row r="128" spans="1:17" ht="12">
      <c r="A128" s="51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</row>
    <row r="129" spans="1:17" ht="12">
      <c r="A129" s="51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</row>
    <row r="130" spans="1:17" ht="12">
      <c r="A130" s="51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</row>
    <row r="131" spans="1:17" ht="12">
      <c r="A131" s="51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</row>
    <row r="132" spans="1:17" ht="12">
      <c r="A132" s="51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</row>
    <row r="133" spans="1:17" ht="12">
      <c r="A133" s="51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</row>
    <row r="134" spans="1:17" ht="12">
      <c r="A134" s="51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</row>
    <row r="135" spans="1:17" ht="12">
      <c r="A135" s="51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</row>
    <row r="136" spans="1:17" ht="12">
      <c r="A136" s="51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</row>
    <row r="137" spans="1:17" ht="12">
      <c r="A137" s="51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</row>
    <row r="138" spans="1:17" ht="12">
      <c r="A138" s="51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</row>
    <row r="139" spans="1:17" ht="12">
      <c r="A139" s="51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</row>
    <row r="140" spans="1:17" ht="12">
      <c r="A140" s="51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</row>
    <row r="141" spans="1:17" ht="12">
      <c r="A141" s="51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</row>
    <row r="142" spans="1:17" ht="12">
      <c r="A142" s="51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</row>
    <row r="143" spans="1:17" ht="12">
      <c r="A143" s="51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</row>
    <row r="144" spans="1:17" ht="12">
      <c r="A144" s="51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</row>
    <row r="145" spans="1:17" ht="12">
      <c r="A145" s="51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</row>
    <row r="146" spans="1:17" ht="12">
      <c r="A146" s="51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</row>
    <row r="147" spans="1:17" ht="12">
      <c r="A147" s="51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</row>
    <row r="148" spans="1:17" ht="12">
      <c r="A148" s="51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</row>
    <row r="149" spans="1:17" ht="12">
      <c r="A149" s="51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</row>
    <row r="150" spans="1:17" ht="12">
      <c r="A150" s="51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</row>
    <row r="151" spans="1:17" ht="12">
      <c r="A151" s="51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</row>
    <row r="152" spans="1:17" ht="12">
      <c r="A152" s="51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</row>
    <row r="153" spans="1:17" ht="12">
      <c r="A153" s="51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</row>
    <row r="154" spans="1:17" ht="12">
      <c r="A154" s="51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</row>
    <row r="155" spans="1:17" ht="12">
      <c r="A155" s="51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</row>
    <row r="156" spans="1:17" ht="12">
      <c r="A156" s="51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</row>
    <row r="157" spans="1:17" ht="12">
      <c r="A157" s="51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</row>
    <row r="158" spans="1:17" ht="12">
      <c r="A158" s="51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</row>
    <row r="159" spans="1:17" ht="12">
      <c r="A159" s="51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</row>
    <row r="160" spans="1:17" ht="12">
      <c r="A160" s="51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</row>
    <row r="161" spans="1:17" ht="12">
      <c r="A161" s="51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</row>
    <row r="162" spans="1:17" ht="12">
      <c r="A162" s="51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</row>
    <row r="163" spans="1:17" ht="12">
      <c r="A163" s="51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</row>
    <row r="164" spans="1:17" ht="12">
      <c r="A164" s="51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</row>
    <row r="165" spans="1:17" ht="12">
      <c r="A165" s="51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</row>
    <row r="166" spans="1:17" ht="12">
      <c r="A166" s="51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</row>
    <row r="167" spans="1:17" ht="12">
      <c r="A167" s="51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</row>
    <row r="168" spans="1:17" ht="12">
      <c r="A168" s="51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</row>
    <row r="169" spans="1:17" ht="12">
      <c r="A169" s="51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</row>
    <row r="170" spans="1:17" ht="12">
      <c r="A170" s="51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</row>
    <row r="171" spans="1:17" ht="12">
      <c r="A171" s="51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</row>
    <row r="172" spans="1:17" ht="12">
      <c r="A172" s="51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</row>
    <row r="173" spans="1:17" ht="12">
      <c r="A173" s="51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</row>
    <row r="174" spans="1:17" ht="12">
      <c r="A174" s="51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</row>
    <row r="175" spans="1:17" ht="12">
      <c r="A175" s="51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</row>
  </sheetData>
  <sheetProtection/>
  <mergeCells count="3">
    <mergeCell ref="B38:C38"/>
    <mergeCell ref="I8:J8"/>
    <mergeCell ref="M6:N6"/>
  </mergeCells>
  <conditionalFormatting sqref="A11:A30">
    <cfRule type="timePeriod" priority="1" dxfId="3" stopIfTrue="1" timePeriod="today">
      <formula>FLOOR(A11,1)=TODAY()</formula>
    </cfRule>
    <cfRule type="cellIs" priority="5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7">
      <selection activeCell="I11" sqref="I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5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43983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2"/>
      <c r="N6" s="153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4'!$M$31</f>
        <v>0</v>
      </c>
      <c r="N10" s="119">
        <f>'Period 4'!N31</f>
        <v>0</v>
      </c>
      <c r="O10" s="43"/>
    </row>
    <row r="11" spans="1:15" ht="12.75">
      <c r="A11" s="101">
        <f>'Period 4'!O4+1</f>
        <v>43956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 t="s">
        <v>39</v>
      </c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7" ht="12.75">
      <c r="A12" s="106">
        <f>A11+1</f>
        <v>43957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  <c r="Q12" s="61"/>
    </row>
    <row r="13" spans="1:15" ht="12.75">
      <c r="A13" s="106">
        <f aca="true" t="shared" si="3" ref="A13:A20">A12+1</f>
        <v>43958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43959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43960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43963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43964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43965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43966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43967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43970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43971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43972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43973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43974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43977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43978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43979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60"/>
    </row>
    <row r="29" spans="1:15" ht="12.75">
      <c r="A29" s="106">
        <f t="shared" si="4"/>
        <v>43980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43981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4'!O32-SUM(N11:N30)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42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45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timePeriod" priority="1" dxfId="3" stopIfTrue="1" timePeriod="today">
      <formula>FLOOR(A11,1)=TODAY()</formula>
    </cfRule>
    <cfRule type="cellIs" priority="6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8">
      <selection activeCell="I11" sqref="I11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0.42187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122">
        <v>6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44011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2"/>
      <c r="P5" s="41"/>
      <c r="Q5" s="45"/>
      <c r="R5" s="45"/>
    </row>
    <row r="6" spans="1:15" ht="12.75">
      <c r="A6" s="35"/>
      <c r="B6"/>
      <c r="C6"/>
      <c r="D6"/>
      <c r="E6"/>
      <c r="F6"/>
      <c r="G6"/>
      <c r="H6"/>
      <c r="I6"/>
      <c r="J6"/>
      <c r="K6"/>
      <c r="L6"/>
      <c r="M6" s="152"/>
      <c r="N6" s="152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5'!$M$31</f>
        <v>0</v>
      </c>
      <c r="N10" s="119">
        <f>'Period 5'!N31</f>
        <v>0</v>
      </c>
      <c r="O10" s="43"/>
    </row>
    <row r="11" spans="1:15" ht="12.75">
      <c r="A11" s="101">
        <f>'Period 5'!O4+1</f>
        <v>43984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43985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43986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43987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43988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43991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43992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43993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43994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43995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43998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43999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44000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44001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44002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44005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44006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44007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44008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44009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5'!O32-SUM(N11:N30)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3">
    <mergeCell ref="B38:C38"/>
    <mergeCell ref="I8:J8"/>
    <mergeCell ref="M6:N6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3">
      <selection activeCell="I29" sqref="I29"/>
    </sheetView>
  </sheetViews>
  <sheetFormatPr defaultColWidth="9.140625" defaultRowHeight="12.75"/>
  <cols>
    <col min="1" max="1" width="11.00390625" style="54" customWidth="1"/>
    <col min="2" max="2" width="9.57421875" style="53" customWidth="1"/>
    <col min="3" max="8" width="7.140625" style="53" customWidth="1"/>
    <col min="9" max="9" width="18.57421875" style="53" customWidth="1"/>
    <col min="10" max="10" width="9.140625" style="53" customWidth="1"/>
    <col min="11" max="11" width="9.421875" style="53" bestFit="1" customWidth="1"/>
    <col min="12" max="12" width="10.57421875" style="53" customWidth="1"/>
    <col min="13" max="14" width="9.57421875" style="53" customWidth="1"/>
    <col min="15" max="15" width="10.421875" style="53" customWidth="1"/>
    <col min="16" max="16384" width="9.140625" style="53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7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44039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6'!$M$31</f>
        <v>0</v>
      </c>
      <c r="N10" s="119">
        <f>'Period 6'!N31</f>
        <v>0</v>
      </c>
      <c r="O10" s="43"/>
    </row>
    <row r="11" spans="1:17" ht="12.75">
      <c r="A11" s="101">
        <f>'Period 6'!O4+1</f>
        <v>44012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  <c r="Q11" s="73"/>
    </row>
    <row r="12" spans="1:15" ht="12.75">
      <c r="A12" s="106">
        <f>A11+1</f>
        <v>44013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44014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44015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44016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44019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44020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44021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44022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44023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44026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44027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44028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44029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44030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44033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44034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44035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44036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44037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6'!O32-SUM(N11:N30)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2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1">
      <selection activeCell="I24" sqref="I24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9.8515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8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44067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66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7'!$M$31</f>
        <v>0</v>
      </c>
      <c r="N10" s="119">
        <f>'Period 7'!N31</f>
        <v>0</v>
      </c>
      <c r="O10" s="43"/>
    </row>
    <row r="11" spans="1:15" ht="12.75">
      <c r="A11" s="101">
        <f>'Period 7'!O4+1</f>
        <v>44040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44041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44042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44043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44044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44047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44048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44049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44050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44051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44054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44055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44056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44057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44058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44061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44062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44063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44064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44065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7'!O32-SUM(N11:N30)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18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38"/>
  <sheetViews>
    <sheetView zoomScale="96" zoomScaleNormal="96" zoomScalePageLayoutView="0" workbookViewId="0" topLeftCell="A13">
      <selection activeCell="I28" sqref="I28"/>
    </sheetView>
  </sheetViews>
  <sheetFormatPr defaultColWidth="9.140625" defaultRowHeight="12.75"/>
  <cols>
    <col min="1" max="1" width="11.00390625" style="51" customWidth="1"/>
    <col min="2" max="2" width="9.57421875" style="50" customWidth="1"/>
    <col min="3" max="8" width="7.140625" style="50" customWidth="1"/>
    <col min="9" max="9" width="18.57421875" style="50" customWidth="1"/>
    <col min="10" max="10" width="9.140625" style="50" customWidth="1"/>
    <col min="11" max="11" width="9.421875" style="50" bestFit="1" customWidth="1"/>
    <col min="12" max="12" width="10.57421875" style="50" customWidth="1"/>
    <col min="13" max="14" width="9.57421875" style="50" customWidth="1"/>
    <col min="15" max="15" width="11.00390625" style="50" customWidth="1"/>
    <col min="16" max="16384" width="9.140625" style="50" customWidth="1"/>
  </cols>
  <sheetData>
    <row r="1" spans="1:15" ht="22.5">
      <c r="A1" s="26" t="s">
        <v>0</v>
      </c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/>
      <c r="O1" s="92" t="s">
        <v>1</v>
      </c>
    </row>
    <row r="2" spans="1:15" ht="12">
      <c r="A2" s="27"/>
      <c r="B2" s="2"/>
      <c r="C2"/>
      <c r="D2"/>
      <c r="E2"/>
      <c r="F2"/>
      <c r="G2"/>
      <c r="H2"/>
      <c r="I2"/>
      <c r="J2"/>
      <c r="K2"/>
      <c r="L2"/>
      <c r="M2"/>
      <c r="N2"/>
      <c r="O2"/>
    </row>
    <row r="3" spans="1:18" ht="15">
      <c r="A3" s="28" t="s">
        <v>27</v>
      </c>
      <c r="B3" s="81" t="str">
        <f>'Period 1'!B3</f>
        <v>Type Here</v>
      </c>
      <c r="C3" s="84"/>
      <c r="D3" s="82"/>
      <c r="E3" s="4"/>
      <c r="F3" s="4"/>
      <c r="G3" s="94"/>
      <c r="H3" s="5"/>
      <c r="I3" s="85"/>
      <c r="J3" s="89"/>
      <c r="K3" s="89"/>
      <c r="L3" s="89"/>
      <c r="M3" s="6"/>
      <c r="N3" s="120" t="s">
        <v>2</v>
      </c>
      <c r="O3" s="25">
        <v>9</v>
      </c>
      <c r="P3" s="41"/>
      <c r="Q3" s="45"/>
      <c r="R3" s="45"/>
    </row>
    <row r="4" spans="1:18" ht="15">
      <c r="A4" s="28" t="s">
        <v>30</v>
      </c>
      <c r="B4" s="94" t="str">
        <f>'Period 1'!B4</f>
        <v>Type Here</v>
      </c>
      <c r="C4" s="3"/>
      <c r="D4" s="4"/>
      <c r="E4" s="4"/>
      <c r="F4" s="4"/>
      <c r="G4" s="5"/>
      <c r="H4" s="5"/>
      <c r="I4" s="9"/>
      <c r="J4" s="45"/>
      <c r="K4" s="45"/>
      <c r="L4" s="45"/>
      <c r="M4" s="10"/>
      <c r="N4" s="121" t="s">
        <v>35</v>
      </c>
      <c r="O4" s="30">
        <f>MAX(A:A)+2</f>
        <v>44095</v>
      </c>
      <c r="P4" s="69"/>
      <c r="Q4" s="45"/>
      <c r="R4" s="45"/>
    </row>
    <row r="5" spans="1:18" ht="15">
      <c r="A5" s="28" t="s">
        <v>28</v>
      </c>
      <c r="B5" s="55"/>
      <c r="C5" s="81" t="str">
        <f>'Period 1'!C5</f>
        <v>Type Here</v>
      </c>
      <c r="D5" s="82"/>
      <c r="E5" s="82"/>
      <c r="F5" s="82"/>
      <c r="G5" s="83"/>
      <c r="H5" s="83"/>
      <c r="I5" s="9"/>
      <c r="J5" s="14"/>
      <c r="K5" s="14"/>
      <c r="L5" s="14"/>
      <c r="M5" s="12" t="s">
        <v>24</v>
      </c>
      <c r="N5" s="36">
        <f>'Period 1'!N5</f>
        <v>0.2916666666666667</v>
      </c>
      <c r="O5" s="14"/>
      <c r="P5" s="41"/>
      <c r="Q5" s="45"/>
      <c r="R5" s="45"/>
    </row>
    <row r="6" spans="1:15" ht="12">
      <c r="A6" s="35"/>
      <c r="B6"/>
      <c r="C6"/>
      <c r="D6"/>
      <c r="E6"/>
      <c r="F6"/>
      <c r="G6"/>
      <c r="H6"/>
      <c r="I6"/>
      <c r="J6"/>
      <c r="K6"/>
      <c r="L6"/>
      <c r="M6"/>
      <c r="N6" s="45"/>
      <c r="O6" s="11"/>
    </row>
    <row r="7" spans="1:15" ht="12.75">
      <c r="A7" s="29"/>
      <c r="B7" s="8"/>
      <c r="C7" s="8"/>
      <c r="D7" s="8"/>
      <c r="E7" s="8"/>
      <c r="F7" s="8"/>
      <c r="G7" s="8"/>
      <c r="H7" s="7"/>
      <c r="I7" s="8"/>
      <c r="J7" s="8"/>
      <c r="K7" s="64"/>
      <c r="L7" s="15"/>
      <c r="M7" s="37"/>
      <c r="N7" s="41"/>
      <c r="O7" s="11"/>
    </row>
    <row r="8" spans="1:15" ht="13.5">
      <c r="A8" s="30"/>
      <c r="B8" s="16" t="s">
        <v>4</v>
      </c>
      <c r="C8" s="17"/>
      <c r="D8" s="17"/>
      <c r="E8" s="17"/>
      <c r="F8" s="17"/>
      <c r="G8" s="17"/>
      <c r="H8" s="18"/>
      <c r="I8" s="150" t="s">
        <v>5</v>
      </c>
      <c r="J8" s="151"/>
      <c r="K8" s="97"/>
      <c r="L8" s="19" t="s">
        <v>6</v>
      </c>
      <c r="M8" s="38" t="s">
        <v>3</v>
      </c>
      <c r="N8" s="12"/>
      <c r="O8" s="11"/>
    </row>
    <row r="9" spans="1:15" ht="12.75">
      <c r="A9" s="31" t="s">
        <v>7</v>
      </c>
      <c r="B9" s="21" t="s">
        <v>8</v>
      </c>
      <c r="C9" s="21" t="s">
        <v>9</v>
      </c>
      <c r="D9" s="21" t="s">
        <v>10</v>
      </c>
      <c r="E9" s="21" t="s">
        <v>9</v>
      </c>
      <c r="F9" s="21" t="s">
        <v>10</v>
      </c>
      <c r="G9" s="21" t="s">
        <v>9</v>
      </c>
      <c r="H9" s="21" t="s">
        <v>10</v>
      </c>
      <c r="I9" s="21" t="s">
        <v>11</v>
      </c>
      <c r="J9" s="21" t="s">
        <v>12</v>
      </c>
      <c r="K9" s="21" t="s">
        <v>13</v>
      </c>
      <c r="L9" s="20" t="s">
        <v>14</v>
      </c>
      <c r="M9" s="39" t="s">
        <v>14</v>
      </c>
      <c r="N9" s="42" t="s">
        <v>25</v>
      </c>
      <c r="O9" s="11"/>
    </row>
    <row r="10" spans="1:15" ht="12.75">
      <c r="A10" s="95"/>
      <c r="B10" s="96"/>
      <c r="C10" s="96"/>
      <c r="D10" s="96"/>
      <c r="E10" s="96"/>
      <c r="F10" s="96"/>
      <c r="G10" s="96"/>
      <c r="H10" s="96"/>
      <c r="I10" s="96"/>
      <c r="J10" s="96"/>
      <c r="K10" s="99"/>
      <c r="L10" s="100" t="s">
        <v>31</v>
      </c>
      <c r="M10" s="118">
        <f>'Period 8'!$M$31</f>
        <v>0</v>
      </c>
      <c r="N10" s="119">
        <f>'Period 8'!N31</f>
        <v>0</v>
      </c>
      <c r="O10" s="43"/>
    </row>
    <row r="11" spans="1:15" ht="12.75">
      <c r="A11" s="101">
        <f>'Period 8'!O4+1</f>
        <v>44068</v>
      </c>
      <c r="B11" s="102" t="s">
        <v>16</v>
      </c>
      <c r="C11" s="103">
        <v>0.375</v>
      </c>
      <c r="D11" s="103">
        <v>0.5416666666666666</v>
      </c>
      <c r="E11" s="103">
        <v>0.5833333333333334</v>
      </c>
      <c r="F11" s="103">
        <v>0.7083333333333334</v>
      </c>
      <c r="G11" s="103"/>
      <c r="H11" s="103"/>
      <c r="I11" s="103"/>
      <c r="J11" s="103"/>
      <c r="K11" s="103">
        <f aca="true" t="shared" si="0" ref="K11:K30">L11-$N$5</f>
        <v>0</v>
      </c>
      <c r="L11" s="108">
        <f aca="true" t="shared" si="1" ref="L11:L30">IF(ISBLANK(C11),0,(MIN(D11,TIME(23,59,0))-MAX(C11,TIME(0,0,0))))+IF(ISBLANK(E11),0,(MIN(F11,TIME(23,59,0))-MAX(E11,TIME(0,0,0))))+IF(ISBLANK(G11),0,(MIN(H11,TIME(23,59,0))-(MIN(MAX(G11,TIME(0,0,0)),TIME(23,59,0)))))</f>
        <v>0.29166666666666663</v>
      </c>
      <c r="M11" s="104">
        <f>SUM(K11+M10)</f>
        <v>0</v>
      </c>
      <c r="N11" s="105"/>
      <c r="O11" s="43"/>
    </row>
    <row r="12" spans="1:15" ht="12.75">
      <c r="A12" s="106">
        <f>A11+1</f>
        <v>44069</v>
      </c>
      <c r="B12" s="107" t="s">
        <v>17</v>
      </c>
      <c r="C12" s="108">
        <v>0.375</v>
      </c>
      <c r="D12" s="108">
        <v>0.5416666666666666</v>
      </c>
      <c r="E12" s="108">
        <v>0.5833333333333334</v>
      </c>
      <c r="F12" s="108">
        <v>0.7083333333333334</v>
      </c>
      <c r="G12" s="108"/>
      <c r="H12" s="108"/>
      <c r="I12" s="108"/>
      <c r="J12" s="108"/>
      <c r="K12" s="108">
        <f t="shared" si="0"/>
        <v>0</v>
      </c>
      <c r="L12" s="108">
        <f t="shared" si="1"/>
        <v>0.29166666666666663</v>
      </c>
      <c r="M12" s="109">
        <f aca="true" t="shared" si="2" ref="M12:M30">M11+K12</f>
        <v>0</v>
      </c>
      <c r="N12" s="110"/>
      <c r="O12" s="43"/>
    </row>
    <row r="13" spans="1:15" ht="12.75">
      <c r="A13" s="106">
        <f aca="true" t="shared" si="3" ref="A13:A20">A12+1</f>
        <v>44070</v>
      </c>
      <c r="B13" s="107" t="s">
        <v>18</v>
      </c>
      <c r="C13" s="108">
        <v>0.375</v>
      </c>
      <c r="D13" s="108">
        <v>0.5416666666666666</v>
      </c>
      <c r="E13" s="108">
        <v>0.5833333333333334</v>
      </c>
      <c r="F13" s="108">
        <v>0.7083333333333334</v>
      </c>
      <c r="G13" s="108"/>
      <c r="H13" s="108"/>
      <c r="I13" s="108"/>
      <c r="J13" s="108"/>
      <c r="K13" s="108">
        <f t="shared" si="0"/>
        <v>0</v>
      </c>
      <c r="L13" s="108">
        <f t="shared" si="1"/>
        <v>0.29166666666666663</v>
      </c>
      <c r="M13" s="109">
        <f t="shared" si="2"/>
        <v>0</v>
      </c>
      <c r="N13" s="110"/>
      <c r="O13" s="43"/>
    </row>
    <row r="14" spans="1:15" ht="12.75">
      <c r="A14" s="106">
        <f t="shared" si="3"/>
        <v>44071</v>
      </c>
      <c r="B14" s="107" t="s">
        <v>19</v>
      </c>
      <c r="C14" s="108">
        <v>0.375</v>
      </c>
      <c r="D14" s="108">
        <v>0.5416666666666666</v>
      </c>
      <c r="E14" s="108">
        <v>0.5833333333333334</v>
      </c>
      <c r="F14" s="108">
        <v>0.7083333333333334</v>
      </c>
      <c r="G14" s="108"/>
      <c r="H14" s="108"/>
      <c r="I14" s="108"/>
      <c r="J14" s="108"/>
      <c r="K14" s="108">
        <f t="shared" si="0"/>
        <v>0</v>
      </c>
      <c r="L14" s="108">
        <f t="shared" si="1"/>
        <v>0.29166666666666663</v>
      </c>
      <c r="M14" s="109">
        <f t="shared" si="2"/>
        <v>0</v>
      </c>
      <c r="N14" s="110"/>
      <c r="O14" s="43"/>
    </row>
    <row r="15" spans="1:15" ht="12.75">
      <c r="A15" s="142">
        <f t="shared" si="3"/>
        <v>44072</v>
      </c>
      <c r="B15" s="112" t="s">
        <v>20</v>
      </c>
      <c r="C15" s="114">
        <v>0.375</v>
      </c>
      <c r="D15" s="114">
        <v>0.5416666666666666</v>
      </c>
      <c r="E15" s="114">
        <v>0.5833333333333334</v>
      </c>
      <c r="F15" s="114">
        <v>0.7083333333333334</v>
      </c>
      <c r="G15" s="114"/>
      <c r="H15" s="114"/>
      <c r="I15" s="114"/>
      <c r="J15" s="114"/>
      <c r="K15" s="114">
        <f t="shared" si="0"/>
        <v>0</v>
      </c>
      <c r="L15" s="108">
        <f t="shared" si="1"/>
        <v>0.29166666666666663</v>
      </c>
      <c r="M15" s="143">
        <f t="shared" si="2"/>
        <v>0</v>
      </c>
      <c r="N15" s="116"/>
      <c r="O15" s="43"/>
    </row>
    <row r="16" spans="1:15" ht="12.75">
      <c r="A16" s="138">
        <f>A15+3</f>
        <v>44075</v>
      </c>
      <c r="B16" s="139" t="s">
        <v>16</v>
      </c>
      <c r="C16" s="136">
        <v>0.375</v>
      </c>
      <c r="D16" s="136">
        <v>0.5416666666666666</v>
      </c>
      <c r="E16" s="136">
        <v>0.5833333333333334</v>
      </c>
      <c r="F16" s="136">
        <v>0.7083333333333334</v>
      </c>
      <c r="G16" s="136"/>
      <c r="H16" s="136"/>
      <c r="I16" s="136"/>
      <c r="J16" s="136"/>
      <c r="K16" s="136">
        <f t="shared" si="0"/>
        <v>0</v>
      </c>
      <c r="L16" s="108">
        <f t="shared" si="1"/>
        <v>0.29166666666666663</v>
      </c>
      <c r="M16" s="140">
        <f t="shared" si="2"/>
        <v>0</v>
      </c>
      <c r="N16" s="141"/>
      <c r="O16" s="43"/>
    </row>
    <row r="17" spans="1:15" ht="12.75">
      <c r="A17" s="106">
        <f>A16+1</f>
        <v>44076</v>
      </c>
      <c r="B17" s="107" t="s">
        <v>17</v>
      </c>
      <c r="C17" s="108">
        <v>0.375</v>
      </c>
      <c r="D17" s="108">
        <v>0.5416666666666666</v>
      </c>
      <c r="E17" s="108">
        <v>0.5833333333333334</v>
      </c>
      <c r="F17" s="108">
        <v>0.7083333333333334</v>
      </c>
      <c r="G17" s="108"/>
      <c r="H17" s="108"/>
      <c r="I17" s="108"/>
      <c r="J17" s="108"/>
      <c r="K17" s="108">
        <f t="shared" si="0"/>
        <v>0</v>
      </c>
      <c r="L17" s="108">
        <f t="shared" si="1"/>
        <v>0.29166666666666663</v>
      </c>
      <c r="M17" s="109">
        <f t="shared" si="2"/>
        <v>0</v>
      </c>
      <c r="N17" s="110"/>
      <c r="O17" s="43"/>
    </row>
    <row r="18" spans="1:15" ht="12.75">
      <c r="A18" s="106">
        <f t="shared" si="3"/>
        <v>44077</v>
      </c>
      <c r="B18" s="107" t="s">
        <v>18</v>
      </c>
      <c r="C18" s="108">
        <v>0.375</v>
      </c>
      <c r="D18" s="108">
        <v>0.5416666666666666</v>
      </c>
      <c r="E18" s="108">
        <v>0.5833333333333334</v>
      </c>
      <c r="F18" s="108">
        <v>0.7083333333333334</v>
      </c>
      <c r="G18" s="108"/>
      <c r="H18" s="108"/>
      <c r="I18" s="108"/>
      <c r="J18" s="108"/>
      <c r="K18" s="108">
        <f t="shared" si="0"/>
        <v>0</v>
      </c>
      <c r="L18" s="108">
        <f t="shared" si="1"/>
        <v>0.29166666666666663</v>
      </c>
      <c r="M18" s="109">
        <f t="shared" si="2"/>
        <v>0</v>
      </c>
      <c r="N18" s="110"/>
      <c r="O18" s="43"/>
    </row>
    <row r="19" spans="1:15" ht="12.75">
      <c r="A19" s="106">
        <f t="shared" si="3"/>
        <v>44078</v>
      </c>
      <c r="B19" s="107" t="s">
        <v>19</v>
      </c>
      <c r="C19" s="108">
        <v>0.375</v>
      </c>
      <c r="D19" s="108">
        <v>0.5416666666666666</v>
      </c>
      <c r="E19" s="108">
        <v>0.5833333333333334</v>
      </c>
      <c r="F19" s="108">
        <v>0.7083333333333334</v>
      </c>
      <c r="G19" s="108"/>
      <c r="H19" s="108"/>
      <c r="I19" s="108"/>
      <c r="J19" s="108"/>
      <c r="K19" s="108">
        <f t="shared" si="0"/>
        <v>0</v>
      </c>
      <c r="L19" s="108">
        <f t="shared" si="1"/>
        <v>0.29166666666666663</v>
      </c>
      <c r="M19" s="109">
        <f t="shared" si="2"/>
        <v>0</v>
      </c>
      <c r="N19" s="110"/>
      <c r="O19" s="43"/>
    </row>
    <row r="20" spans="1:15" ht="12.75">
      <c r="A20" s="142">
        <f t="shared" si="3"/>
        <v>44079</v>
      </c>
      <c r="B20" s="112" t="s">
        <v>20</v>
      </c>
      <c r="C20" s="114">
        <v>0.375</v>
      </c>
      <c r="D20" s="114">
        <v>0.5416666666666666</v>
      </c>
      <c r="E20" s="114">
        <v>0.5833333333333334</v>
      </c>
      <c r="F20" s="114">
        <v>0.7083333333333334</v>
      </c>
      <c r="G20" s="114"/>
      <c r="H20" s="114"/>
      <c r="I20" s="114"/>
      <c r="J20" s="114"/>
      <c r="K20" s="114">
        <f t="shared" si="0"/>
        <v>0</v>
      </c>
      <c r="L20" s="108">
        <f t="shared" si="1"/>
        <v>0.29166666666666663</v>
      </c>
      <c r="M20" s="143">
        <f t="shared" si="2"/>
        <v>0</v>
      </c>
      <c r="N20" s="116"/>
      <c r="O20" s="43"/>
    </row>
    <row r="21" spans="1:15" ht="12.75">
      <c r="A21" s="138">
        <f>A20+3</f>
        <v>44082</v>
      </c>
      <c r="B21" s="139" t="s">
        <v>16</v>
      </c>
      <c r="C21" s="136">
        <v>0.375</v>
      </c>
      <c r="D21" s="136">
        <v>0.5416666666666666</v>
      </c>
      <c r="E21" s="136">
        <v>0.5833333333333334</v>
      </c>
      <c r="F21" s="136">
        <v>0.7083333333333334</v>
      </c>
      <c r="G21" s="136"/>
      <c r="H21" s="136"/>
      <c r="I21" s="136"/>
      <c r="J21" s="136"/>
      <c r="K21" s="136">
        <f t="shared" si="0"/>
        <v>0</v>
      </c>
      <c r="L21" s="108">
        <f t="shared" si="1"/>
        <v>0.29166666666666663</v>
      </c>
      <c r="M21" s="140">
        <f t="shared" si="2"/>
        <v>0</v>
      </c>
      <c r="N21" s="141"/>
      <c r="O21" s="43"/>
    </row>
    <row r="22" spans="1:15" ht="12.75">
      <c r="A22" s="106">
        <f>A21+1</f>
        <v>44083</v>
      </c>
      <c r="B22" s="107" t="s">
        <v>17</v>
      </c>
      <c r="C22" s="108">
        <v>0.375</v>
      </c>
      <c r="D22" s="108">
        <v>0.5416666666666666</v>
      </c>
      <c r="E22" s="108">
        <v>0.5833333333333334</v>
      </c>
      <c r="F22" s="108">
        <v>0.7083333333333334</v>
      </c>
      <c r="G22" s="108"/>
      <c r="H22" s="108"/>
      <c r="I22" s="108"/>
      <c r="J22" s="108"/>
      <c r="K22" s="108">
        <f t="shared" si="0"/>
        <v>0</v>
      </c>
      <c r="L22" s="108">
        <f t="shared" si="1"/>
        <v>0.29166666666666663</v>
      </c>
      <c r="M22" s="109">
        <f t="shared" si="2"/>
        <v>0</v>
      </c>
      <c r="N22" s="110"/>
      <c r="O22" s="43"/>
    </row>
    <row r="23" spans="1:15" ht="12.75">
      <c r="A23" s="106">
        <f aca="true" t="shared" si="4" ref="A23:A30">A22+1</f>
        <v>44084</v>
      </c>
      <c r="B23" s="107" t="s">
        <v>18</v>
      </c>
      <c r="C23" s="108">
        <v>0.375</v>
      </c>
      <c r="D23" s="108">
        <v>0.5416666666666666</v>
      </c>
      <c r="E23" s="108">
        <v>0.5833333333333334</v>
      </c>
      <c r="F23" s="108">
        <v>0.7083333333333334</v>
      </c>
      <c r="G23" s="108"/>
      <c r="H23" s="108"/>
      <c r="I23" s="108"/>
      <c r="J23" s="108"/>
      <c r="K23" s="108">
        <f t="shared" si="0"/>
        <v>0</v>
      </c>
      <c r="L23" s="108">
        <f t="shared" si="1"/>
        <v>0.29166666666666663</v>
      </c>
      <c r="M23" s="109">
        <f t="shared" si="2"/>
        <v>0</v>
      </c>
      <c r="N23" s="110"/>
      <c r="O23" s="43"/>
    </row>
    <row r="24" spans="1:15" ht="12.75">
      <c r="A24" s="106">
        <f t="shared" si="4"/>
        <v>44085</v>
      </c>
      <c r="B24" s="107" t="s">
        <v>19</v>
      </c>
      <c r="C24" s="108">
        <v>0.375</v>
      </c>
      <c r="D24" s="108">
        <v>0.5416666666666666</v>
      </c>
      <c r="E24" s="108">
        <v>0.5833333333333334</v>
      </c>
      <c r="F24" s="108">
        <v>0.7083333333333334</v>
      </c>
      <c r="G24" s="108"/>
      <c r="H24" s="108"/>
      <c r="I24" s="108"/>
      <c r="J24" s="108"/>
      <c r="K24" s="108">
        <f t="shared" si="0"/>
        <v>0</v>
      </c>
      <c r="L24" s="108">
        <f t="shared" si="1"/>
        <v>0.29166666666666663</v>
      </c>
      <c r="M24" s="109">
        <f t="shared" si="2"/>
        <v>0</v>
      </c>
      <c r="N24" s="110"/>
      <c r="O24" s="43"/>
    </row>
    <row r="25" spans="1:15" ht="12.75">
      <c r="A25" s="142">
        <f t="shared" si="4"/>
        <v>44086</v>
      </c>
      <c r="B25" s="112" t="s">
        <v>20</v>
      </c>
      <c r="C25" s="114">
        <v>0.375</v>
      </c>
      <c r="D25" s="114">
        <v>0.5416666666666666</v>
      </c>
      <c r="E25" s="114">
        <v>0.5833333333333334</v>
      </c>
      <c r="F25" s="114">
        <v>0.7083333333333334</v>
      </c>
      <c r="G25" s="114"/>
      <c r="H25" s="114"/>
      <c r="I25" s="144"/>
      <c r="J25" s="114"/>
      <c r="K25" s="114">
        <f t="shared" si="0"/>
        <v>0</v>
      </c>
      <c r="L25" s="108">
        <f t="shared" si="1"/>
        <v>0.29166666666666663</v>
      </c>
      <c r="M25" s="143">
        <f t="shared" si="2"/>
        <v>0</v>
      </c>
      <c r="N25" s="116"/>
      <c r="O25" s="43"/>
    </row>
    <row r="26" spans="1:15" ht="12.75">
      <c r="A26" s="138">
        <f>A25+3</f>
        <v>44089</v>
      </c>
      <c r="B26" s="139" t="s">
        <v>16</v>
      </c>
      <c r="C26" s="136">
        <v>0.375</v>
      </c>
      <c r="D26" s="136">
        <v>0.5416666666666666</v>
      </c>
      <c r="E26" s="136">
        <v>0.5833333333333334</v>
      </c>
      <c r="F26" s="136">
        <v>0.7083333333333334</v>
      </c>
      <c r="G26" s="136"/>
      <c r="H26" s="136"/>
      <c r="I26" s="136"/>
      <c r="J26" s="136"/>
      <c r="K26" s="136">
        <f t="shared" si="0"/>
        <v>0</v>
      </c>
      <c r="L26" s="108">
        <f t="shared" si="1"/>
        <v>0.29166666666666663</v>
      </c>
      <c r="M26" s="140">
        <f t="shared" si="2"/>
        <v>0</v>
      </c>
      <c r="N26" s="141"/>
      <c r="O26" s="43"/>
    </row>
    <row r="27" spans="1:15" ht="12.75">
      <c r="A27" s="106">
        <f>A26+1</f>
        <v>44090</v>
      </c>
      <c r="B27" s="107" t="s">
        <v>17</v>
      </c>
      <c r="C27" s="108">
        <v>0.375</v>
      </c>
      <c r="D27" s="108">
        <v>0.5416666666666666</v>
      </c>
      <c r="E27" s="108">
        <v>0.5833333333333334</v>
      </c>
      <c r="F27" s="108">
        <v>0.7083333333333334</v>
      </c>
      <c r="G27" s="108"/>
      <c r="H27" s="108"/>
      <c r="I27" s="108"/>
      <c r="J27" s="108"/>
      <c r="K27" s="108">
        <f t="shared" si="0"/>
        <v>0</v>
      </c>
      <c r="L27" s="108">
        <f t="shared" si="1"/>
        <v>0.29166666666666663</v>
      </c>
      <c r="M27" s="109">
        <f t="shared" si="2"/>
        <v>0</v>
      </c>
      <c r="N27" s="110"/>
      <c r="O27" s="43"/>
    </row>
    <row r="28" spans="1:15" ht="12.75">
      <c r="A28" s="106">
        <f t="shared" si="4"/>
        <v>44091</v>
      </c>
      <c r="B28" s="107" t="s">
        <v>18</v>
      </c>
      <c r="C28" s="108">
        <v>0.375</v>
      </c>
      <c r="D28" s="108">
        <v>0.5416666666666666</v>
      </c>
      <c r="E28" s="108">
        <v>0.5833333333333334</v>
      </c>
      <c r="F28" s="108">
        <v>0.7083333333333334</v>
      </c>
      <c r="G28" s="108"/>
      <c r="H28" s="108"/>
      <c r="I28" s="108"/>
      <c r="J28" s="108"/>
      <c r="K28" s="108">
        <f t="shared" si="0"/>
        <v>0</v>
      </c>
      <c r="L28" s="108">
        <f t="shared" si="1"/>
        <v>0.29166666666666663</v>
      </c>
      <c r="M28" s="109">
        <f t="shared" si="2"/>
        <v>0</v>
      </c>
      <c r="N28" s="110"/>
      <c r="O28" s="43"/>
    </row>
    <row r="29" spans="1:15" ht="12.75">
      <c r="A29" s="106">
        <f t="shared" si="4"/>
        <v>44092</v>
      </c>
      <c r="B29" s="107" t="s">
        <v>19</v>
      </c>
      <c r="C29" s="108">
        <v>0.375</v>
      </c>
      <c r="D29" s="108">
        <v>0.5416666666666666</v>
      </c>
      <c r="E29" s="108">
        <v>0.5833333333333334</v>
      </c>
      <c r="F29" s="108">
        <v>0.7083333333333334</v>
      </c>
      <c r="G29" s="108"/>
      <c r="H29" s="108"/>
      <c r="I29" s="108"/>
      <c r="J29" s="108"/>
      <c r="K29" s="108">
        <f t="shared" si="0"/>
        <v>0</v>
      </c>
      <c r="L29" s="108">
        <f t="shared" si="1"/>
        <v>0.29166666666666663</v>
      </c>
      <c r="M29" s="109">
        <f t="shared" si="2"/>
        <v>0</v>
      </c>
      <c r="N29" s="110"/>
      <c r="O29" s="60"/>
    </row>
    <row r="30" spans="1:15" ht="13.5" thickBot="1">
      <c r="A30" s="111">
        <f t="shared" si="4"/>
        <v>44093</v>
      </c>
      <c r="B30" s="112" t="s">
        <v>20</v>
      </c>
      <c r="C30" s="113">
        <v>0.375</v>
      </c>
      <c r="D30" s="113">
        <v>0.5416666666666666</v>
      </c>
      <c r="E30" s="113">
        <v>0.5833333333333334</v>
      </c>
      <c r="F30" s="113">
        <v>0.7083333333333334</v>
      </c>
      <c r="G30" s="114"/>
      <c r="H30" s="114"/>
      <c r="I30" s="114"/>
      <c r="J30" s="114"/>
      <c r="K30" s="113">
        <f t="shared" si="0"/>
        <v>0</v>
      </c>
      <c r="L30" s="108">
        <f t="shared" si="1"/>
        <v>0.29166666666666663</v>
      </c>
      <c r="M30" s="115">
        <f t="shared" si="2"/>
        <v>0</v>
      </c>
      <c r="N30" s="116"/>
      <c r="O30" s="60" t="s">
        <v>25</v>
      </c>
    </row>
    <row r="31" spans="1:15" ht="13.5" thickBot="1" thickTop="1">
      <c r="A31" s="32"/>
      <c r="B31" s="23"/>
      <c r="C31" s="23"/>
      <c r="D31" s="23"/>
      <c r="E31" s="23"/>
      <c r="F31" s="23"/>
      <c r="G31" s="23"/>
      <c r="H31" s="23"/>
      <c r="I31" s="23"/>
      <c r="J31" s="24"/>
      <c r="K31" s="5"/>
      <c r="L31" s="98" t="s">
        <v>21</v>
      </c>
      <c r="M31" s="40">
        <f>MIN(14/24,M30)</f>
        <v>0</v>
      </c>
      <c r="N31" s="46">
        <f>N10-SUM(N11:N30)</f>
        <v>0</v>
      </c>
      <c r="O31" s="88" t="s">
        <v>29</v>
      </c>
    </row>
    <row r="32" spans="1:15" ht="13.5" thickTop="1">
      <c r="A32" s="33" t="s">
        <v>22</v>
      </c>
      <c r="B32" s="8"/>
      <c r="C32" s="8"/>
      <c r="D32" s="8"/>
      <c r="E32" s="8"/>
      <c r="F32" s="8"/>
      <c r="G32" s="8"/>
      <c r="H32" s="8"/>
      <c r="I32" s="25" t="s">
        <v>43</v>
      </c>
      <c r="J32" s="8"/>
      <c r="K32" s="8"/>
      <c r="L32" s="8"/>
      <c r="M32" s="63"/>
      <c r="N32"/>
      <c r="O32" s="87">
        <f>'Period 8'!O32-SUM(N11:N30)</f>
        <v>28</v>
      </c>
    </row>
    <row r="33" spans="1:15" ht="18.75" customHeight="1">
      <c r="A33" s="34"/>
      <c r="B33" s="14"/>
      <c r="C33" s="14"/>
      <c r="D33" s="14"/>
      <c r="E33" s="14"/>
      <c r="F33" s="14"/>
      <c r="G33" s="14"/>
      <c r="H33" s="14"/>
      <c r="I33" s="131" t="s">
        <v>41</v>
      </c>
      <c r="J33" s="14"/>
      <c r="K33" s="14"/>
      <c r="L33" s="14"/>
      <c r="M33" s="12"/>
      <c r="N33" s="14"/>
      <c r="O33" s="13"/>
    </row>
    <row r="34" spans="1:15" ht="12.75">
      <c r="A34" s="117" t="s">
        <v>32</v>
      </c>
      <c r="B34" s="8"/>
      <c r="C34" s="8"/>
      <c r="D34" s="8"/>
      <c r="E34" s="8"/>
      <c r="F34" s="8"/>
      <c r="G34" s="8"/>
      <c r="H34" s="7"/>
      <c r="I34" s="25" t="s">
        <v>44</v>
      </c>
      <c r="J34" s="8"/>
      <c r="K34" s="8"/>
      <c r="L34" s="8"/>
      <c r="M34" s="25" t="s">
        <v>23</v>
      </c>
      <c r="N34"/>
      <c r="O34" s="11"/>
    </row>
    <row r="35" spans="1:15" ht="18.75" customHeight="1">
      <c r="A35" s="124" t="s">
        <v>33</v>
      </c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62"/>
      <c r="O35" s="13"/>
    </row>
    <row r="36" spans="1:15" ht="1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ht="12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5" ht="12">
      <c r="A38" s="27" t="s">
        <v>34</v>
      </c>
      <c r="B38" s="149"/>
      <c r="C38" s="149"/>
      <c r="D38"/>
      <c r="E38"/>
      <c r="F38"/>
      <c r="G38"/>
      <c r="H38"/>
      <c r="I38"/>
      <c r="J38"/>
      <c r="K38"/>
      <c r="L38"/>
      <c r="M38"/>
      <c r="N38"/>
      <c r="O38"/>
    </row>
  </sheetData>
  <sheetProtection/>
  <mergeCells count="2">
    <mergeCell ref="B38:C38"/>
    <mergeCell ref="I8:J8"/>
  </mergeCells>
  <conditionalFormatting sqref="A11:A30">
    <cfRule type="timePeriod" priority="1" dxfId="3" stopIfTrue="1" timePeriod="today">
      <formula>FLOOR(A11,1)=TODAY()</formula>
    </cfRule>
    <cfRule type="cellIs" priority="7" dxfId="1" operator="equal" stopIfTrue="1">
      <formula>$B$38</formula>
    </cfRule>
  </conditionalFormatting>
  <conditionalFormatting sqref="A11:A30">
    <cfRule type="cellIs" priority="3" dxfId="39" operator="equal" stopIfTrue="1">
      <formula>$B$38</formula>
    </cfRule>
  </conditionalFormatting>
  <printOptions/>
  <pageMargins left="0.4724409448818898" right="0" top="0.7874015748031497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HIGHLAND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Audrey Bell</dc:creator>
  <cp:keywords/>
  <dc:description/>
  <cp:lastModifiedBy>Audrey Bell (HR)</cp:lastModifiedBy>
  <cp:lastPrinted>2014-01-03T12:17:52Z</cp:lastPrinted>
  <dcterms:created xsi:type="dcterms:W3CDTF">1998-07-22T14:48:24Z</dcterms:created>
  <dcterms:modified xsi:type="dcterms:W3CDTF">2023-12-14T10:07:44Z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HCREF-50-20</vt:lpwstr>
  </property>
  <property fmtid="{D5CDD505-2E9C-101B-9397-08002B2CF9AE}" pid="4" name="_dlc_DocIdItemGuid">
    <vt:lpwstr>2f8d579a-47a3-409f-886e-d782bcbded7f</vt:lpwstr>
  </property>
  <property fmtid="{D5CDD505-2E9C-101B-9397-08002B2CF9AE}" pid="5" name="_dlc_DocIdUrl">
    <vt:lpwstr>http://ntsp2010web/sites/Activities/bs/_layouts/DocIdRedir.aspx?ID=HCREF-50-20, HCREF-50-20</vt:lpwstr>
  </property>
  <property fmtid="{D5CDD505-2E9C-101B-9397-08002B2CF9AE}" pid="6" name="display_urn:schemas-microsoft-com:office:office#User">
    <vt:lpwstr>Pamela Cumming</vt:lpwstr>
  </property>
  <property fmtid="{D5CDD505-2E9C-101B-9397-08002B2CF9AE}" pid="7" name="User">
    <vt:lpwstr>255</vt:lpwstr>
  </property>
  <property fmtid="{D5CDD505-2E9C-101B-9397-08002B2CF9AE}" pid="8" name="ContentTypeId">
    <vt:lpwstr>0x010100CB7880015EF7DC46A7D0CA31A2B07328</vt:lpwstr>
  </property>
</Properties>
</file>